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8f8a025200e59db/Documents/AFGCEAA/AUG 2026/"/>
    </mc:Choice>
  </mc:AlternateContent>
  <xr:revisionPtr revIDLastSave="0" documentId="8_{BFD134E1-7929-4BAC-90A0-B3B0BA583122}" xr6:coauthVersionLast="47" xr6:coauthVersionMax="47" xr10:uidLastSave="{00000000-0000-0000-0000-000000000000}"/>
  <bookViews>
    <workbookView xWindow="-108" yWindow="-108" windowWidth="23256" windowHeight="12456" tabRatio="748" firstSheet="1" activeTab="1" xr2:uid="{00000000-000D-0000-FFFF-FFFF00000000}"/>
  </bookViews>
  <sheets>
    <sheet name="Summary 2021" sheetId="14" state="hidden" r:id="rId1"/>
    <sheet name="Aug 2026" sheetId="22" r:id="rId2"/>
    <sheet name="Operating Account Details" sheetId="35" r:id="rId3"/>
    <sheet name="Operating Acct. Pivot" sheetId="36" r:id="rId4"/>
    <sheet name="Restricted Account Details" sheetId="34" r:id="rId5"/>
  </sheets>
  <definedNames>
    <definedName name="_xlnm._FilterDatabase" localSheetId="2" hidden="1">'Operating Account Details'!$A$7:$E$153</definedName>
    <definedName name="OLE_LINK1" localSheetId="1">'Aug 2026'!#REF!</definedName>
    <definedName name="OLE_LINK1" localSheetId="0">'Summary 2021'!#REF!</definedName>
  </definedNames>
  <calcPr calcId="191029"/>
  <pivotCaches>
    <pivotCache cacheId="3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22" l="1"/>
  <c r="F7" i="22" l="1"/>
  <c r="K7" i="22" l="1"/>
  <c r="F28" i="22" l="1"/>
  <c r="P28" i="22" l="1"/>
  <c r="P7" i="22" l="1"/>
  <c r="F22" i="14" l="1"/>
  <c r="F14" i="14" l="1"/>
  <c r="F21" i="14"/>
  <c r="F17" i="14"/>
  <c r="F12" i="14"/>
  <c r="F10" i="14"/>
  <c r="F9" i="14"/>
  <c r="F15" i="14"/>
  <c r="F20" i="14"/>
  <c r="F13" i="14"/>
  <c r="F11" i="14"/>
  <c r="F18" i="14"/>
  <c r="F19" i="14"/>
  <c r="F23" i="14"/>
  <c r="F8" i="14"/>
  <c r="K7" i="14"/>
  <c r="K16" i="14"/>
  <c r="F16" i="14" l="1"/>
  <c r="P16" i="14" s="1"/>
  <c r="F7" i="14"/>
  <c r="P7" i="14" s="1"/>
  <c r="F25" i="14" l="1"/>
  <c r="F36" i="14" l="1"/>
  <c r="K6" i="14" l="1"/>
  <c r="P6" i="14" s="1"/>
  <c r="K25" i="14" l="1"/>
  <c r="K36" i="14" s="1"/>
  <c r="P25" i="14" l="1"/>
  <c r="P36" i="14" s="1"/>
  <c r="K48" i="22" l="1"/>
  <c r="P6" i="22" l="1"/>
  <c r="F48" i="22"/>
  <c r="P48" i="22" l="1"/>
</calcChain>
</file>

<file path=xl/sharedStrings.xml><?xml version="1.0" encoding="utf-8"?>
<sst xmlns="http://schemas.openxmlformats.org/spreadsheetml/2006/main" count="463" uniqueCount="234">
  <si>
    <t>Respectfully Submitted</t>
  </si>
  <si>
    <t>Nora Agajelu – Treasurer</t>
  </si>
  <si>
    <t>Chuba Mbaneme – Financial Secretary</t>
  </si>
  <si>
    <t>Income from operations:</t>
  </si>
  <si>
    <t>A.</t>
  </si>
  <si>
    <t>XXXX</t>
  </si>
  <si>
    <t>Expense from operations:</t>
  </si>
  <si>
    <t xml:space="preserve"> Operating Account</t>
  </si>
  <si>
    <t xml:space="preserve"> Restricted Account</t>
  </si>
  <si>
    <t>Total</t>
  </si>
  <si>
    <r>
      <t>·</t>
    </r>
    <r>
      <rPr>
        <b/>
        <sz val="10"/>
        <color rgb="FF000000"/>
        <rFont val="Calibri"/>
        <family val="2"/>
        <scheme val="minor"/>
      </rPr>
      <t>         Beginning balance:</t>
    </r>
  </si>
  <si>
    <r>
      <t>·</t>
    </r>
    <r>
      <rPr>
        <b/>
        <sz val="10"/>
        <color rgb="FF000000"/>
        <rFont val="Calibri"/>
        <family val="2"/>
        <scheme val="minor"/>
      </rPr>
      <t>         Ending balance:</t>
    </r>
  </si>
  <si>
    <t>B.</t>
  </si>
  <si>
    <t>Bank Fee</t>
  </si>
  <si>
    <t>C.</t>
  </si>
  <si>
    <t>Event Fee</t>
  </si>
  <si>
    <t>D.</t>
  </si>
  <si>
    <t>E.</t>
  </si>
  <si>
    <t>F.</t>
  </si>
  <si>
    <t>G.</t>
  </si>
  <si>
    <t xml:space="preserve">            Association of Federal Government College Enugu Alumni in the Americas (AFGCEAA)</t>
  </si>
  <si>
    <t>Westin Refund</t>
  </si>
  <si>
    <t>Amazon Income</t>
  </si>
  <si>
    <t>Toronto Income - Stripe</t>
  </si>
  <si>
    <t>Toronto Receipts Income</t>
  </si>
  <si>
    <t>Toronto Income - Facebook</t>
  </si>
  <si>
    <t>Int. Fee Refund</t>
  </si>
  <si>
    <t>Temp Credit Adj</t>
  </si>
  <si>
    <t>Videoblocks</t>
  </si>
  <si>
    <t>Credit Reversal</t>
  </si>
  <si>
    <t>Stripe Reimbursements</t>
  </si>
  <si>
    <t xml:space="preserve">            2021 FINANCIAL REPORT - YearTotal</t>
  </si>
  <si>
    <t>Purchase - Upwork</t>
  </si>
  <si>
    <t>Refund - Upwork</t>
  </si>
  <si>
    <t>Domain Hosting fee</t>
  </si>
  <si>
    <t>Paypal Transfer</t>
  </si>
  <si>
    <t xml:space="preserve">            2026 FINANCIAL REPORT - August</t>
  </si>
  <si>
    <t>Annual Dues</t>
  </si>
  <si>
    <t>Fundraiser: Angela Chukwudolue</t>
  </si>
  <si>
    <t>The Clowes Fund</t>
  </si>
  <si>
    <t>Stripe Transfer</t>
  </si>
  <si>
    <t>NW Med. Assoc. of Chicago</t>
  </si>
  <si>
    <t>Fundraiser: Weber Legal Nursing Inc.</t>
  </si>
  <si>
    <t>Fundraiser: Paul Ndupuechi</t>
  </si>
  <si>
    <t>BOA Mobile Deposit</t>
  </si>
  <si>
    <t>Fundraiser: Judith Gwankobe</t>
  </si>
  <si>
    <t>AffiniPay LLC</t>
  </si>
  <si>
    <t>Fundraiser: Onobun Oriaifo</t>
  </si>
  <si>
    <t>Fundraiser: Chuka Okonkwo</t>
  </si>
  <si>
    <t>Volunteer T-Shirt</t>
  </si>
  <si>
    <t>Fundraiser: Uju Utoh</t>
  </si>
  <si>
    <t>Nnenna Uchendu</t>
  </si>
  <si>
    <t>Fundraiser: Aningo Amanekwu</t>
  </si>
  <si>
    <t>Norah Agajelu</t>
  </si>
  <si>
    <t>Nnaemeka Osakwe</t>
  </si>
  <si>
    <t>Wildapricot.com</t>
  </si>
  <si>
    <t>Travis Perry</t>
  </si>
  <si>
    <t>Fozzy.com</t>
  </si>
  <si>
    <t>Corporate Filings LLC</t>
  </si>
  <si>
    <t>Ifeanyi Onukwube</t>
  </si>
  <si>
    <t>Jide Nzelibe</t>
  </si>
  <si>
    <t>Chiamaka Chikwendu</t>
  </si>
  <si>
    <t>Delaware Corp &amp; Tax</t>
  </si>
  <si>
    <t>Christiana Davies</t>
  </si>
  <si>
    <t>Alexey Gretskiy</t>
  </si>
  <si>
    <t>Decoration</t>
  </si>
  <si>
    <t>Acophe Global Solution LLC</t>
  </si>
  <si>
    <t>Abitem Innovation LLC</t>
  </si>
  <si>
    <t>Shirtman Next</t>
  </si>
  <si>
    <t>Free Spirit Yatch</t>
  </si>
  <si>
    <t>Hyatt Regency Chicago Event</t>
  </si>
  <si>
    <t>Onochie Obijiofor – Financial Secretary</t>
  </si>
  <si>
    <t>Chi Ikoku – Treasurer</t>
  </si>
  <si>
    <t>Paypal Transfers</t>
  </si>
  <si>
    <t>Stripe Transfers</t>
  </si>
  <si>
    <t>PAYPAL DES:PURCHASE ID:DJMAMZY154 INDN:AFGCEAA CORPORATION CO ID:PAYPALSI77 WEB</t>
  </si>
  <si>
    <t>Beginning balance as of 08/01/2026</t>
  </si>
  <si>
    <t>Running Bal.</t>
  </si>
  <si>
    <t>Amount</t>
  </si>
  <si>
    <t>Description</t>
  </si>
  <si>
    <t>Date</t>
  </si>
  <si>
    <t>Ending balance as of 08/31/2026</t>
  </si>
  <si>
    <t>Total debits</t>
  </si>
  <si>
    <t>Total credits</t>
  </si>
  <si>
    <t>Summary Amt.</t>
  </si>
  <si>
    <t>The Clowes Fund, DES:Receivable ID:996SDWFHA1973TT INDN:AFGCEAA CORPORATION CO ID:1204895317 CCD PMT INFO:996SDWFHA1973TT The Clowes Fund, Bill.co m Inv Req10911PR10111</t>
  </si>
  <si>
    <t>DELAWARE CORP &amp; TAX WEB 08/25 PURCHASE 302-739-3073 DE DEBIT CARD *1632</t>
  </si>
  <si>
    <t>DELAWARE CORP &amp; TAX WEB 08/24 PURCHASE 302-739-3073 DE DEBIT CARD *1632</t>
  </si>
  <si>
    <t>FOZZY.COM 08/20 PURCHASE FOZZY.COM TX DEBIT CARD *1632</t>
  </si>
  <si>
    <t>Zelle payment to ALEXEY GRETSKIY Conf# hmk84261y</t>
  </si>
  <si>
    <t>CORPORATE FILINGS LLC 08/19 PURCHASE 855-344-2677 WY DEBIT CARD *1632</t>
  </si>
  <si>
    <t>CORPORATE FILINGS LLC 08/19 PURCHASE 888-4072122 WY DEBIT CARD *1632</t>
  </si>
  <si>
    <t>HYATT REG CHICAGO EVNT 08/17 PURCHASE 312-565-1234 IL DEBIT CARD *1632</t>
  </si>
  <si>
    <t>WILD APRICOT INC 08/15 PURCHASE www.wildapric TX DEBIT CARD *0499</t>
  </si>
  <si>
    <t>Zelle payment from OLUWATONI ARENE for Oluwatoni (Toni) Arene 1996 set</t>
  </si>
  <si>
    <t>BKOFAMERICA MOBILE 08/15 3791031502 DEPOSIT *MOBILE MA</t>
  </si>
  <si>
    <t>PAYPAL DES:TRANSFER ID:1052365710893 INDN:AFGCEAA CORPORATION CO ID:PAYPALSD11 PPD</t>
  </si>
  <si>
    <t>SQ *FREE SPIRIT YACHT C 08/12 PURCHASE 877-417-4551 IL DEBIT CARD *1632</t>
  </si>
  <si>
    <t>Zelle payment from AMANKEKWU ANINGO for Pro Unitate"; Conf# pz3yh4zcf"</t>
  </si>
  <si>
    <t>Zelle payment from CHUKA OKONKWO for For AFGCEAA Chicago 2026 fundraiser"; Conf# mewun346f"</t>
  </si>
  <si>
    <t>STRIPE DES:TRANSFER ID:ST-Z8L9L3W2X4N9 INDN:AFGCEAA CORPORATION CO ID:1800948598 CCD</t>
  </si>
  <si>
    <t>SHIRTMAN NEXT GE DES:SALE ID: INDN:AFGCEAA CORPORATION CO ID:9215986202 CCD</t>
  </si>
  <si>
    <t>HYATT REGENCY CHICAGO 08/06 PURCHASE 3125651234 IL DEBIT CARD *1632</t>
  </si>
  <si>
    <t>STRIPE DES:TRANSFER ID:ST-E2R0X6W7Y6Y3 INDN:AFGCEAA CORPORATION CO ID:4270465600 CCD</t>
  </si>
  <si>
    <t>Zelle payment to JIDE NZELIBE Conf# e568rj0en</t>
  </si>
  <si>
    <t>Zelle payment to ABITEM INNOVATION LLC Conf# g7yxr99yo</t>
  </si>
  <si>
    <t>Zelle payment to TRAVIS PERRY Conf# h5ic70m6i</t>
  </si>
  <si>
    <t>Zelle payment to ACOPHE GLOBAL SOLUTION LLC Conf# bx497ar9k</t>
  </si>
  <si>
    <t>Zelle payment to CHRISTIANA DAVIES Conf# dq3gkahc7</t>
  </si>
  <si>
    <t>Zelle payment to CHIAMAKA CHIKWENDU Conf# c1ufuhp3q</t>
  </si>
  <si>
    <t>Zelle payment from PSYCHMED INNOVATIVE SOLUTIONS, PLLC for 2026 dues Israel Anitube C2000"; Conf# w2cl05kuo"</t>
  </si>
  <si>
    <t>Zelle payment from STEVEN ESSIEN Conf# nnngnpe97</t>
  </si>
  <si>
    <t>Zelle payment from CHISOLUM C AKPAMGBO for Annual Dues 2026"; Conf# 99cskcvfn"</t>
  </si>
  <si>
    <t>Zelle payment from FRANCIS UMOGO OGBOLU for Registration dues findphrank@gmail"; Conf# 0VO2RVKC2"</t>
  </si>
  <si>
    <t>AffiniPay LLC DES:PAYOUT ID:PS32222223DLQ5R INDN:AFGCEAA Corporation CO ID:9262442832 CCD PMT INFO:TRN*1*PS32222223DLQ5R**38E9PR6BYBNB1DQS\ RMR*IK*AffiniPay PS32222223DLQ5R\</t>
  </si>
  <si>
    <t>Zelle payment from UJU UTOH for fGC Enugu Reunion"; Conf# 99csfecsa"</t>
  </si>
  <si>
    <t>STRIPE DES:TRANSFER ID:ST-T4S3Q7E7K8J8 INDN:AFGCEAA CORPORATION CO ID:1800948598 CCD</t>
  </si>
  <si>
    <t>Zelle payment from JUDITH GWANKOBE for Judith Gwankobe supporting Ruby Opara Collings"; Conf# rdeskpp47"</t>
  </si>
  <si>
    <t>Zelle payment from ONOBUN ORIAIFO Conf# 0K8CFLCWN</t>
  </si>
  <si>
    <t>Zelle payment from BONDS BUILDS LLC for SOARS PROGRAM FROM PAUL NDUPUECHI"; Conf# T22J2PTKC"</t>
  </si>
  <si>
    <t>Zelle payment from WEBER LEGAL NURSING CONSULTING INC for Fundraiser"; Conf# 99csfctp3"</t>
  </si>
  <si>
    <t>PAYPAL DES:TRANSFER ID:1052245458960 INDN:AFGCEAA CORPORATION CO ID:PAYPALSD11 PPD</t>
  </si>
  <si>
    <t>Zelle payment from ANGELA CHUKWUDOLUE for FUNDRAISING AFGCEAA"; Conf# T22J7SSVX"</t>
  </si>
  <si>
    <t>Zelle payment to IFEANYI ONUKWUBE Conf# f0pp7pf14</t>
  </si>
  <si>
    <t>Zelle payment from NORAH AGAJELU for Volunteer Activity Tshirt Belinda Nwosu (M)"; Conf# l2kq3azso"</t>
  </si>
  <si>
    <t>Zelle payment from CHISOLUM AKPAMGBO for VOLUNTEER T SHIRT"; Conf# T22HSWHN4"</t>
  </si>
  <si>
    <t>Zelle payment from CHARLES I OJIELO for RED T SHIRT"; Conf# 99cs5zwmh"</t>
  </si>
  <si>
    <t>Zelle payment from IFEANYCHUKWU ELSIE IZUORA for Chicago Volunteer t-shirt"; Conf# 0KB61YNZ7"</t>
  </si>
  <si>
    <t>Zelle payment from ENGELS NNAMDI OBI for T-shirt"; Conf# 99cs6tukj"</t>
  </si>
  <si>
    <t>Zelle payment from NORAH AGAJELU for River cruise belinda nwosu"; Conf# nii98gsxd"</t>
  </si>
  <si>
    <t>Zelle payment from BUKOLA OLODE for Bukola Olode Class of 1990 Dues"; Conf# 99cs5lrq4"</t>
  </si>
  <si>
    <t>Zelle payment from Lawrence Nyong for Dues"; Conf# 0VMEC0RAC"</t>
  </si>
  <si>
    <t>AffiniPay LLC DES:PAYOUT ID:PS32222223DCC6W INDN:AFGCEAA Corporation CO ID:9262442832 CCD PMT INFO:TRN*1*PS32222223DCC6W**38EBWL6BX4S89QLZ\ RMR*IK*AffiniPay PS32222223DCC6W\</t>
  </si>
  <si>
    <t>Zelle payment from NNENNA UCHENDU for Dinner cruise muna and nnenna"; Conf# qyuso3aps"</t>
  </si>
  <si>
    <t>Zelle payment from WEBER LEGAL NURSING CONSULTING INC for pledge"; Conf# 99cs6z753"</t>
  </si>
  <si>
    <t>PAYPAL DES:TRANSFER ID:1052196715555 INDN:AFGCEAA CORPORATION CO ID:PAYPALSD11 PPD</t>
  </si>
  <si>
    <t>Zelle payment to Bolaji Sosan for balance of decorating contract"; Conf# ah5klofhu"</t>
  </si>
  <si>
    <t>Zelle payment from UZOCHI NWAGWU for FGCE Gives shirt"; Conf# ya92fuej2"</t>
  </si>
  <si>
    <t>Zelle payment from NNAEMEKA OSAKWE Conf# T22HRGP6P</t>
  </si>
  <si>
    <t>Zelle payment from Nnenna Uchendu for For give gives tee shirt"; Conf# 02BG1EN17"</t>
  </si>
  <si>
    <t>Zelle payment from CHINECHENDU UDEINYA for Annual dues"; Conf# l19kzd163"</t>
  </si>
  <si>
    <t>Zelle payment from AGAJELU for For Anthony Duruiheoma"; Conf# qc1l0nts3"</t>
  </si>
  <si>
    <t>Zelle payment from OGO GEORGE for membership dues"; Conf# nbozvwxrb"</t>
  </si>
  <si>
    <t>Zelle payment from Sandra Anigbo for My dues"; Conf# 0CBF1UN6H"</t>
  </si>
  <si>
    <t>Zelle payment from IKECHUKWU NZECHE for DUES FOR NWANDO ORANWUSI"; Conf# T22HR2CKC"</t>
  </si>
  <si>
    <t>Zelle payment from Nkilika Adalemo for 2026 Dues"; Conf# G6EQFX6HL"</t>
  </si>
  <si>
    <t>Zelle payment from CHUKWUEMEKA OKAFOR for FOR CHUKA OKOLO"; Conf# T22HQZZHV"</t>
  </si>
  <si>
    <t>Zelle payment from KENNETH E IZUORA for Dues for Kenneth Izuora (email: ken_izuora@yaho"; Conf# 99cs0sj1q"</t>
  </si>
  <si>
    <t>Zelle payment from NNEKA NWAKOBY Conf# T22HP5C7S</t>
  </si>
  <si>
    <t>Zelle payment from EZUMA EZUMANGWU for Membership dues 2026 for Ezuma C Ezuma-Ngwu and"; Conf# 0K8A5MZ5B"</t>
  </si>
  <si>
    <t>PAYPAL DES:TRANSFER ID:1052163673107 INDN:AFGCEAA CORPORATION CO ID:PAYPALSD11 PPD</t>
  </si>
  <si>
    <t>STRIPE DES:TRANSFER ID:ST-W4R6E6A4U4C6 INDN:AFGCEAA CORPORATION CO ID:4270465600 CCD</t>
  </si>
  <si>
    <t>Zelle payment from CHARLES I OJIELO for VOLUNTEER ACTIVITY T SHIRT</t>
  </si>
  <si>
    <t>Zelle payment from SIMON IBEROSI for Additional pay for Annual dues=$100"; Conf# 0K891RVCZ"</t>
  </si>
  <si>
    <t>Zelle payment from CHUKWUEMEKA MOEMENAM for Dues"; Conf# gel8iz7hp"</t>
  </si>
  <si>
    <t>Zelle payment from JACQUELINE AUDUSYLVER for dues for Jackie Audu Sylver 2026"; Conf# 99crzlh4n"</t>
  </si>
  <si>
    <t>Zelle payment from CHUKWUDI CHIDUBEM EGBUNA for 2026 Dues - Egbuna.chudi@gmailcom"; Conf# 99crybzmv"</t>
  </si>
  <si>
    <t>Zelle payment from Chilaka Osuagwu for Chilaka Osuagwu Dues"; Conf# JNJSY76GW"</t>
  </si>
  <si>
    <t>Zelle payment from BRONMICH LLC for Dues Amaka Oti Ibekwe honesty house 1989"; Conf# 99crwzvxv"</t>
  </si>
  <si>
    <t>Zelle payment from IKECHUKWU IGWEDIMMA CHINEME for 2026 dues for IK Chineme"; Conf# 99cryrb1g"</t>
  </si>
  <si>
    <t>Zelle payment from OBIORA IBE Conf# ssFc3dLUz</t>
  </si>
  <si>
    <t>PAYPAL DES:TRANSFER ID:1052144861600 INDN:AFGCEAA CORPORATION CO ID:PAYPALSD11 PPD</t>
  </si>
  <si>
    <t>Zelle payment from KAFOMDI MORDI ANENE for FGCE dues for 2025 and 2026"; Conf# 08BC1LNL6"</t>
  </si>
  <si>
    <t>Zelle payment from CHUKWUEMEKA EGBUONYE for Lawrence Udu (dues+$100 donation)</t>
  </si>
  <si>
    <t>AffiniPay LLC DES:PAYOUT ID:PS32222223CWGNK INDN:AFGCEAA Corporation CO ID:9262442832 CCD PMT INFO:TRN*1*PS32222223CWGNK**38E9PR6BWC7G1OPC\ RMR*IK*AffiniPay PS32222223CWGNK\</t>
  </si>
  <si>
    <t>STRIPE DES:TRANSFER ID:ST-C6K3K6T0V2X8 INDN:AFGCEAA CORPORATION CO ID:4270465600 CCD</t>
  </si>
  <si>
    <t>Zelle payment to CHRISTIANA DAVIES for Fgce Alumni Deposit"; Conf# dyh3s1prl"</t>
  </si>
  <si>
    <t>Zelle payment from CHUKA CHUKUDEBELU for FY 2026 Dues Chuka Chukudebelu"; Conf# kzw29wyyf"</t>
  </si>
  <si>
    <t>Zelle payment from OLATUNJI LAGUDA Conf# l0japzwkj</t>
  </si>
  <si>
    <t>Zelle payment from ROTIMI JOHNSON Conf# k0dhyp3y9</t>
  </si>
  <si>
    <t>Zelle payment from ALBERT OBIOZO for 2026 dues from Albert Obiozo class of 1990"; Conf# v382k22ih"</t>
  </si>
  <si>
    <t>Zelle payment from ONA NWOSU for Chike Nwosu's annual dues"; Conf# 99crvllr2"</t>
  </si>
  <si>
    <t>Zelle payment from UGOCHUKWU ANIGBOGU for dues ( Ugochukwu Anigbogu)"; Conf# 99crr5m93"</t>
  </si>
  <si>
    <t>Zelle payment from Francis Uzoamaka Aniekwensi Foundation for Annual Dues: Francis Aniekwensi</t>
  </si>
  <si>
    <t>Zelle payment from NNEKA O EZEAPUTA for Annual Dues"; Conf# 70rF7XYZd"</t>
  </si>
  <si>
    <t>Zelle payment from OBIAGELIAKU IZUONYIA for Dues"; Conf# 99cru2mzf"</t>
  </si>
  <si>
    <t>Zelle payment from CHUKWUDI EDDY IBE for 2026 AFGCEAA dues"; Conf# 99crtoihh"</t>
  </si>
  <si>
    <t>Zelle payment from IFEANYCHUKWU ELSIE IZUORA for Due"; Conf# 0FBQ1KNHG"</t>
  </si>
  <si>
    <t>Zelle payment from CHUKWUEMEKA EGBUONYE for Karen David 2026dues karenadavid@sbcglobal.net"; Conf# 99crsq2ii"</t>
  </si>
  <si>
    <t>Zelle payment from CAROLINE C OGUEJIOFOR for Due payment by Chinwe Anwunah Oguejiofor"; Conf# 99crr7bem"</t>
  </si>
  <si>
    <t>Zelle payment from George Iwenjora for 2026 AFGCEAA Dues"; Conf# CDQDGI4L8"</t>
  </si>
  <si>
    <t>Zelle payment from Nnaemeka Nwosu for Nnaemeka Nwosu Dues (class of 92)"; Conf# 412105461"</t>
  </si>
  <si>
    <t>Zelle payment from IKENNA NWOSU for 2026 Annual Dues"; Conf# 0K88N7CD9"</t>
  </si>
  <si>
    <t>STRIPE DES:TRANSFER ID:ST-Y2N3D7A3S3C1 INDN:AFGCEAA CORPORATION CO ID:1800948598 CCD</t>
  </si>
  <si>
    <t>Zelle payment from MAUREEN OKAFOR for 2025 and 2026 Dues Maureen Okafor Class of 86"; Conf# vux705ybr"</t>
  </si>
  <si>
    <t>Zelle payment from CHUKA OKONKWO for For bi-annual convenient fundraiser"; Conf# j8i98ujf0"</t>
  </si>
  <si>
    <t>PAYPAL DES:TRANSFER ID:1052127584055 INDN:AFGCEAA CORPORATION CO ID:PAYPALSD11 PPD</t>
  </si>
  <si>
    <t>SHIRTMAN NEXT GE DES:SALE ID: INDN:AFGCEAA CORPORATION CO ID:9215986202 WEB</t>
  </si>
  <si>
    <t>Zelle payment from HENRY C UMEH for Volunteer Activity T-Shirt for Chidi Umeh"; Conf# 99crnopgk"</t>
  </si>
  <si>
    <t>Zelle payment from ADAORA O OGBUEFI for tshirt for Anuli &amp; Adaora"; Conf# 99crntcam"</t>
  </si>
  <si>
    <t>Zelle payment from EDITH IYIZOBA for 2026 yearly Dues"; Conf# l5hiwk5kx"</t>
  </si>
  <si>
    <t>Zelle payment from RITA NWOKOYE for 2026 dues"; Conf# ukvo8wlnl"</t>
  </si>
  <si>
    <t>Zelle payment from CHUKWUEMEKA NDEFO for Emeka Ndefo c94 Dues"; Conf# ai0s35g20"</t>
  </si>
  <si>
    <t>Zelle payment from UNOMA AKPEKI for FGCE due"; Conf# w8npdt2k7"</t>
  </si>
  <si>
    <t>Zelle payment from CHINEDU AKWUKWAEGBU for 2026 Dues - Chinedu Akwukwaegbu (chineduak@com)"; Conf# s0d1e20hf"</t>
  </si>
  <si>
    <t>Zelle payment from PSYCHMED INNOVATIVE SOLUTIONS, PLLC for 2026 DUES CRYSTAL ANITUBE C2001NATIONAL HOUSE"; Conf# x7bbzp3jx"</t>
  </si>
  <si>
    <t>Zelle payment from CELESTINE ODENIGBO for 2026 dues"; Conf# l5m0rpwv6"</t>
  </si>
  <si>
    <t>Zelle payment from PSYCHMED INNOVATIVE SOLUTIONS, PLLC for 2026 Dues Maximus Anitube C91 UNITY HOUSE"; Conf# tcj3n0qdg"</t>
  </si>
  <si>
    <t>Zelle payment from DAVID OKEKE for 2026 dues - Raluchukwu Okeke"; Conf# y24xnv33r"</t>
  </si>
  <si>
    <t>Zelle payment from IGWE ISU for Dues"; Conf# k95vdlk2l"</t>
  </si>
  <si>
    <t>Zelle payment from OBIORA ANUSIONWU for I was in FGCE 1996 graduating class. Paying my"; Conf# ifwmtghum"</t>
  </si>
  <si>
    <t>Zelle payment from UCHENNA NWANNE for Dues for Uche Nwanne 97"; Conf# s5y4jc345"</t>
  </si>
  <si>
    <t>Zelle payment from ADEWUNMI for Annual dues"; Conf# f7b0mz7lo"</t>
  </si>
  <si>
    <t>Zelle payment from CHUKA OKONKWO Conf# re4yu4c2f</t>
  </si>
  <si>
    <t>Zelle payment from INI ABASIATTAI for INI ABASIATTAI ANNUAL DUES"; Conf# T22HDYQBN"</t>
  </si>
  <si>
    <t>Zelle payment from JAYADA LLC for Fgce dues. Ogbo Ajiri"; Conf# 0K87MOVRX"</t>
  </si>
  <si>
    <t>Zelle payment from OGBONNAYA ANEZIOKORO for annual dues - OGB Aneziokoro"; Conf# 99crmo3jw"</t>
  </si>
  <si>
    <t>Zelle payment from OBIORA OKAFOR for annual dues"; Conf# 99crmsqhw"</t>
  </si>
  <si>
    <t>Zelle payment from Chukwunonso Obi for 2026 annual dues"; Conf# 5LASQXVD6"</t>
  </si>
  <si>
    <t>Zelle payment from UCHE OKUDO for 2026 DUES</t>
  </si>
  <si>
    <t>Zelle payment from ONOBUN ORIAIFO for Dues"; Conf# 0K87L1SNL"</t>
  </si>
  <si>
    <t>Zelle payment from JOSEPH OKONKWO for AFGCEAA 2026 Annual dues"; Conf# 99crlr0l5"</t>
  </si>
  <si>
    <t>Zelle payment from ANTHEA NWANDU Conf# T22HD879T</t>
  </si>
  <si>
    <t>Zelle payment from NNAMDI OKEKE for 2026 dues and namochi@yahoo.com"; Conf# 0K87L6LP7"</t>
  </si>
  <si>
    <t>Zelle payment from IKENNA K KANAYO OKAFOR Conf# 99crplbqy</t>
  </si>
  <si>
    <t>Zelle payment from UCHENNA ILOEJE for Membership"; Conf# 99crmttv1"</t>
  </si>
  <si>
    <t>Zelle payment from EDMUND C OMANUKWUE for Dues"; Conf# AA0cIU66G"</t>
  </si>
  <si>
    <t>Zelle payment from CHIKE C ANUSIONWU for 2026 AFGCEAA dues"; Conf# 99crj4069"</t>
  </si>
  <si>
    <t>Zelle payment from NKEIRU UCHEM for 2026 ANNUAL DUES"; Conf# T22H8LK6F"</t>
  </si>
  <si>
    <t>Zelle payment from OKECHI N IGWEBUIKE for okechi igwebuike Annual Dues"; Conf# 99crhicqa"</t>
  </si>
  <si>
    <t>Zelle payment from BRONMICH LLC for Dues Emeka Okafor class of 89 unity house"; Conf# 99crkbwsa"</t>
  </si>
  <si>
    <t>Zelle payment from GREG ODIKPO for GREG ODIKPO 91 SET GREGGS44@YAHOO.COM"; Conf# T22H9CHDJ"</t>
  </si>
  <si>
    <t>Zelle payment from IKECHUKWU NZECHE for ANNUAL DUES"; Conf# T22H83LY2"</t>
  </si>
  <si>
    <t>Zelle payment from EDOZIE N ANUSIONWU for 2026 AFGCEAA Due"; Conf# 99crj6vqu"</t>
  </si>
  <si>
    <t>Zelle payment from Ikechukwu R Agbim Conf# 411682461</t>
  </si>
  <si>
    <t>Zelle payment from TUNDE H OWOIYA for AFGCEAA 2026 dues."; Conf# 99crhmist"</t>
  </si>
  <si>
    <t>Zelle payment from ELSIE LULU OFOH for For DR. Elsie Ofoh 2026 Dues..Email: LULUELSIE"; Conf# AA0cHC26P"</t>
  </si>
  <si>
    <t>AffiniPay LLC DES:PAYOUT ID:PS32222223CJ6Z4 INDN:AFGCEAA Corporation CO ID:9262442832 CCD PMT INFO:TRN*1*PS32222223CJ6Z4**38E9K26BVJMJ8TBJ\ RMR*IK*AffiniPay PS32222223CJ6Z4\</t>
  </si>
  <si>
    <t>Zelle payment from NORTHWEST MEDICAL ASSOCIATES OF CHICAGO for silver sponser federal gala OGB Aneziokoro"; Conf# 99crlcb1f"</t>
  </si>
  <si>
    <t>Dec. for Pvt Table</t>
  </si>
  <si>
    <t>Available Bal.</t>
  </si>
  <si>
    <t>Row Labels</t>
  </si>
  <si>
    <t>Sum of Amount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</si>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</sst>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#,##0.0000_);[Red]\(#,##0.000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5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40" fontId="3" fillId="2" borderId="9" xfId="0" applyNumberFormat="1" applyFont="1" applyFill="1" applyBorder="1"/>
    <xf numFmtId="40" fontId="2" fillId="2" borderId="9" xfId="0" applyNumberFormat="1" applyFont="1" applyFill="1" applyBorder="1"/>
    <xf numFmtId="40" fontId="3" fillId="2" borderId="1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43" fontId="3" fillId="2" borderId="1" xfId="1" applyFont="1" applyFill="1" applyBorder="1" applyAlignment="1">
      <alignment horizontal="right" vertical="center"/>
    </xf>
    <xf numFmtId="43" fontId="3" fillId="2" borderId="1" xfId="1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43" fontId="2" fillId="2" borderId="0" xfId="0" applyNumberFormat="1" applyFont="1" applyFill="1"/>
    <xf numFmtId="40" fontId="2" fillId="2" borderId="0" xfId="0" applyNumberFormat="1" applyFont="1" applyFill="1"/>
    <xf numFmtId="0" fontId="5" fillId="2" borderId="0" xfId="0" applyFont="1" applyFill="1"/>
    <xf numFmtId="0" fontId="6" fillId="2" borderId="0" xfId="0" applyFont="1" applyFill="1"/>
    <xf numFmtId="164" fontId="5" fillId="2" borderId="0" xfId="0" applyNumberFormat="1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5" fontId="2" fillId="2" borderId="0" xfId="0" applyNumberFormat="1" applyFont="1" applyFill="1"/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4" fontId="0" fillId="0" borderId="0" xfId="0" applyNumberFormat="1"/>
    <xf numFmtId="14" fontId="0" fillId="0" borderId="0" xfId="0" applyNumberFormat="1"/>
    <xf numFmtId="0" fontId="0" fillId="4" borderId="0" xfId="0" applyFill="1"/>
    <xf numFmtId="43" fontId="0" fillId="0" borderId="0" xfId="1" applyFont="1"/>
    <xf numFmtId="0" fontId="7" fillId="4" borderId="0" xfId="0" applyFont="1" applyFill="1"/>
    <xf numFmtId="0" fontId="7" fillId="0" borderId="0" xfId="0" applyFont="1" applyAlignment="1">
      <alignment horizontal="right"/>
    </xf>
    <xf numFmtId="43" fontId="7" fillId="0" borderId="0" xfId="1" applyFont="1" applyAlignment="1">
      <alignment horizontal="right"/>
    </xf>
    <xf numFmtId="0" fontId="7" fillId="0" borderId="0" xfId="0" applyFont="1"/>
    <xf numFmtId="0" fontId="0" fillId="0" borderId="0" xfId="0" applyAlignment="1">
      <alignment horizontal="left"/>
    </xf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66675</xdr:rowOff>
    </xdr:from>
    <xdr:to>
      <xdr:col>2</xdr:col>
      <xdr:colOff>171450</xdr:colOff>
      <xdr:row>2</xdr:row>
      <xdr:rowOff>200025</xdr:rowOff>
    </xdr:to>
    <xdr:pic>
      <xdr:nvPicPr>
        <xdr:cNvPr id="2" name="Picture 1" descr="FGCE Alumni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504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2</xdr:col>
      <xdr:colOff>266700</xdr:colOff>
      <xdr:row>3</xdr:row>
      <xdr:rowOff>277007</xdr:rowOff>
    </xdr:to>
    <xdr:pic>
      <xdr:nvPicPr>
        <xdr:cNvPr id="2" name="Picture 1" descr="FGCE Alumni">
          <a:extLst>
            <a:ext uri="{FF2B5EF4-FFF2-40B4-BE49-F238E27FC236}">
              <a16:creationId xmlns:a16="http://schemas.microsoft.com/office/drawing/2014/main" id="{7AD46BBF-D6A2-4B98-B547-1C4B77AA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821055" cy="75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AFGCEAA%20Financial%20Statements%20-%202026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ochus O" refreshedDate="46274.974246527781" createdVersion="8" refreshedVersion="8" minRefreshableVersion="3" recordCount="146" xr:uid="{9377A947-1514-4EAB-BCD3-CF836E6467F7}">
  <cacheSource type="worksheet">
    <worksheetSource ref="A7:E153" sheet="Acct 7919 (2)" r:id="rId2"/>
  </cacheSource>
  <cacheFields count="5">
    <cacheField name="Date" numFmtId="14">
      <sharedItems containsSemiMixedTypes="0" containsNonDate="0" containsDate="1" containsString="0" minDate="2026-08-03T00:00:00" maxDate="2026-08-29T00:00:00"/>
    </cacheField>
    <cacheField name="Description" numFmtId="0">
      <sharedItems/>
    </cacheField>
    <cacheField name="Amount" numFmtId="43">
      <sharedItems containsSemiMixedTypes="0" containsString="0" containsNumber="1" minValue="-32202.06" maxValue="5000"/>
    </cacheField>
    <cacheField name="Available Bal." numFmtId="4">
      <sharedItems containsSemiMixedTypes="0" containsString="0" containsNumber="1" minValue="22620.85" maxValue="69237.34"/>
    </cacheField>
    <cacheField name="Dec. for Pvt Table" numFmtId="0">
      <sharedItems count="35">
        <s v="NW Med. Assoc. of Chicago"/>
        <s v="AffiniPay LLC"/>
        <s v="Annual Dues"/>
        <s v="Volunteer T-Shirt"/>
        <s v="Shirtman Next"/>
        <s v="Paypal Transfer"/>
        <s v="Fundraiser: Chuka Okonkwo"/>
        <s v="Stripe Transfer"/>
        <s v="Christiana Davies"/>
        <s v="Nnaemeka Osakwe"/>
        <s v="Decoration"/>
        <s v="Fundraiser: Weber Legal Nursing Inc."/>
        <s v="Nnenna Uchendu"/>
        <s v="Norah Agajelu"/>
        <s v="Ifeanyi Onukwube"/>
        <s v="Fundraiser: Angela Chukwudolue"/>
        <s v="Fundraiser: Paul Ndupuechi"/>
        <s v="Fundraiser: Onobun Oriaifo"/>
        <s v="Fundraiser: Judith Gwankobe"/>
        <s v="Fundraiser: Uju Utoh"/>
        <s v="Hyatt Regency Chicago Event"/>
        <s v="Chiamaka Chikwendu"/>
        <s v="Acophe Global Solution LLC"/>
        <s v="Travis Perry"/>
        <s v="Abitem Innovation LLC"/>
        <s v="Jide Nzelibe"/>
        <s v="Fundraiser: Aningo Amanekwu"/>
        <s v="Free Spirit Yatch"/>
        <s v="BOA Mobile Deposit"/>
        <s v="Wildapricot.com"/>
        <s v="Corporate Filings LLC"/>
        <s v="Alexey Gretskiy"/>
        <s v="Fozzy.com"/>
        <s v="Delaware Corp &amp; Tax"/>
        <s v="The Clowes Fund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d v="2026-08-03T00:00:00"/>
    <s v="Zelle payment from NORTHWEST MEDICAL ASSOCIATES OF CHICAGO for silver sponser federal gala OGB Aneziokoro&quot;; Conf# 99crlcb1f&quot;"/>
    <n v="2500"/>
    <n v="47034.32"/>
    <x v="0"/>
  </r>
  <r>
    <d v="2026-08-03T00:00:00"/>
    <s v="AffiniPay LLC DES:PAYOUT ID:PS32222223CJ6Z4 INDN:AFGCEAA Corporation CO ID:9262442832 CCD PMT INFO:TRN*1*PS32222223CJ6Z4**38E9K26BVJMJ8TBJ\ RMR*IK*AffiniPay PS32222223CJ6Z4\"/>
    <n v="200"/>
    <n v="47234.32"/>
    <x v="1"/>
  </r>
  <r>
    <d v="2026-08-03T00:00:00"/>
    <s v="Zelle payment from ELSIE LULU OFOH for For DR. Elsie Ofoh 2026 Dues..Email: LULUELSIE&quot;; Conf# AA0cHC26P&quot;"/>
    <n v="100"/>
    <n v="47334.32"/>
    <x v="2"/>
  </r>
  <r>
    <d v="2026-08-03T00:00:00"/>
    <s v="Zelle payment from TUNDE H OWOIYA for AFGCEAA 2026 dues.&quot;; Conf# 99crhmist&quot;"/>
    <n v="100"/>
    <n v="47434.32"/>
    <x v="2"/>
  </r>
  <r>
    <d v="2026-08-03T00:00:00"/>
    <s v="Zelle payment from Ikechukwu R Agbim Conf# 411682461"/>
    <n v="100"/>
    <n v="47534.32"/>
    <x v="2"/>
  </r>
  <r>
    <d v="2026-08-03T00:00:00"/>
    <s v="Zelle payment from EDOZIE N ANUSIONWU for 2026 AFGCEAA Due&quot;; Conf# 99crj6vqu&quot;"/>
    <n v="100"/>
    <n v="47634.32"/>
    <x v="2"/>
  </r>
  <r>
    <d v="2026-08-03T00:00:00"/>
    <s v="Zelle payment from IKECHUKWU NZECHE for ANNUAL DUES&quot;; Conf# T22H83LY2&quot;"/>
    <n v="100"/>
    <n v="47734.32"/>
    <x v="2"/>
  </r>
  <r>
    <d v="2026-08-03T00:00:00"/>
    <s v="Zelle payment from GREG ODIKPO for GREG ODIKPO 91 SET GREGGS44@YAHOO.COM&quot;; Conf# T22H9CHDJ&quot;"/>
    <n v="100"/>
    <n v="47834.32"/>
    <x v="2"/>
  </r>
  <r>
    <d v="2026-08-03T00:00:00"/>
    <s v="Zelle payment from BRONMICH LLC for Dues Emeka Okafor class of 89 unity house&quot;; Conf# 99crkbwsa&quot;"/>
    <n v="100"/>
    <n v="47934.32"/>
    <x v="2"/>
  </r>
  <r>
    <d v="2026-08-03T00:00:00"/>
    <s v="Zelle payment from OKECHI N IGWEBUIKE for okechi igwebuike Annual Dues&quot;; Conf# 99crhicqa&quot;"/>
    <n v="100"/>
    <n v="48034.32"/>
    <x v="2"/>
  </r>
  <r>
    <d v="2026-08-03T00:00:00"/>
    <s v="Zelle payment from NKEIRU UCHEM for 2026 ANNUAL DUES&quot;; Conf# T22H8LK6F&quot;"/>
    <n v="100"/>
    <n v="48134.32"/>
    <x v="2"/>
  </r>
  <r>
    <d v="2026-08-03T00:00:00"/>
    <s v="Zelle payment from CHIKE C ANUSIONWU for 2026 AFGCEAA dues&quot;; Conf# 99crj4069&quot;"/>
    <n v="100"/>
    <n v="48234.32"/>
    <x v="2"/>
  </r>
  <r>
    <d v="2026-08-03T00:00:00"/>
    <s v="Zelle payment from EDMUND C OMANUKWUE for Dues&quot;; Conf# AA0cIU66G&quot;"/>
    <n v="100"/>
    <n v="48334.32"/>
    <x v="2"/>
  </r>
  <r>
    <d v="2026-08-03T00:00:00"/>
    <s v="Zelle payment from UCHENNA ILOEJE for Membership&quot;; Conf# 99crmttv1&quot;"/>
    <n v="100"/>
    <n v="48434.32"/>
    <x v="2"/>
  </r>
  <r>
    <d v="2026-08-03T00:00:00"/>
    <s v="Zelle payment from IKENNA K KANAYO OKAFOR Conf# 99crplbqy"/>
    <n v="100"/>
    <n v="48534.32"/>
    <x v="2"/>
  </r>
  <r>
    <d v="2026-08-03T00:00:00"/>
    <s v="Zelle payment from NNAMDI OKEKE for 2026 dues and namochi@yahoo.com&quot;; Conf# 0K87L6LP7&quot;"/>
    <n v="100"/>
    <n v="48634.32"/>
    <x v="2"/>
  </r>
  <r>
    <d v="2026-08-03T00:00:00"/>
    <s v="Zelle payment from ANTHEA NWANDU Conf# T22HD879T"/>
    <n v="100"/>
    <n v="48734.32"/>
    <x v="2"/>
  </r>
  <r>
    <d v="2026-08-03T00:00:00"/>
    <s v="Zelle payment from JOSEPH OKONKWO for AFGCEAA 2026 Annual dues&quot;; Conf# 99crlr0l5&quot;"/>
    <n v="100"/>
    <n v="48834.32"/>
    <x v="2"/>
  </r>
  <r>
    <d v="2026-08-03T00:00:00"/>
    <s v="Zelle payment from ONOBUN ORIAIFO for Dues&quot;; Conf# 0K87L1SNL&quot;"/>
    <n v="100"/>
    <n v="48934.32"/>
    <x v="2"/>
  </r>
  <r>
    <d v="2026-08-03T00:00:00"/>
    <s v="Zelle payment from UCHE OKUDO for 2026 DUES"/>
    <n v="100"/>
    <n v="49034.32"/>
    <x v="2"/>
  </r>
  <r>
    <d v="2026-08-03T00:00:00"/>
    <s v="Zelle payment from Chukwunonso Obi for 2026 annual dues&quot;; Conf# 5LASQXVD6&quot;"/>
    <n v="100"/>
    <n v="49134.32"/>
    <x v="2"/>
  </r>
  <r>
    <d v="2026-08-03T00:00:00"/>
    <s v="Zelle payment from OBIORA OKAFOR for annual dues&quot;; Conf# 99crmsqhw&quot;"/>
    <n v="100"/>
    <n v="49234.32"/>
    <x v="2"/>
  </r>
  <r>
    <d v="2026-08-03T00:00:00"/>
    <s v="Zelle payment from OGBONNAYA ANEZIOKORO for annual dues - OGB Aneziokoro&quot;; Conf# 99crmo3jw&quot;"/>
    <n v="100"/>
    <n v="49334.32"/>
    <x v="2"/>
  </r>
  <r>
    <d v="2026-08-03T00:00:00"/>
    <s v="Zelle payment from JAYADA LLC for Fgce dues. Ogbo Ajiri&quot;; Conf# 0K87MOVRX&quot;"/>
    <n v="100"/>
    <n v="49434.32"/>
    <x v="2"/>
  </r>
  <r>
    <d v="2026-08-03T00:00:00"/>
    <s v="Zelle payment from INI ABASIATTAI for INI ABASIATTAI ANNUAL DUES&quot;; Conf# T22HDYQBN&quot;"/>
    <n v="100"/>
    <n v="49534.32"/>
    <x v="2"/>
  </r>
  <r>
    <d v="2026-08-03T00:00:00"/>
    <s v="Zelle payment from CHUKA OKONKWO Conf# re4yu4c2f"/>
    <n v="100"/>
    <n v="49634.32"/>
    <x v="2"/>
  </r>
  <r>
    <d v="2026-08-03T00:00:00"/>
    <s v="Zelle payment from ADEWUNMI for Annual dues&quot;; Conf# f7b0mz7lo&quot;"/>
    <n v="100"/>
    <n v="49734.32"/>
    <x v="2"/>
  </r>
  <r>
    <d v="2026-08-03T00:00:00"/>
    <s v="Zelle payment from UCHENNA NWANNE for Dues for Uche Nwanne 97&quot;; Conf# s5y4jc345&quot;"/>
    <n v="100"/>
    <n v="49834.32"/>
    <x v="2"/>
  </r>
  <r>
    <d v="2026-08-03T00:00:00"/>
    <s v="Zelle payment from OBIORA ANUSIONWU for I was in FGCE 1996 graduating class. Paying my&quot;; Conf# ifwmtghum&quot;"/>
    <n v="100"/>
    <n v="49934.32"/>
    <x v="2"/>
  </r>
  <r>
    <d v="2026-08-03T00:00:00"/>
    <s v="Zelle payment from IGWE ISU for Dues&quot;; Conf# k95vdlk2l&quot;"/>
    <n v="100"/>
    <n v="50034.32"/>
    <x v="2"/>
  </r>
  <r>
    <d v="2026-08-03T00:00:00"/>
    <s v="Zelle payment from DAVID OKEKE for 2026 dues - Raluchukwu Okeke&quot;; Conf# y24xnv33r&quot;"/>
    <n v="100"/>
    <n v="50134.32"/>
    <x v="2"/>
  </r>
  <r>
    <d v="2026-08-03T00:00:00"/>
    <s v="Zelle payment from PSYCHMED INNOVATIVE SOLUTIONS, PLLC for 2026 Dues Maximus Anitube C91 UNITY HOUSE&quot;; Conf# tcj3n0qdg&quot;"/>
    <n v="100"/>
    <n v="50234.32"/>
    <x v="2"/>
  </r>
  <r>
    <d v="2026-08-03T00:00:00"/>
    <s v="Zelle payment from CELESTINE ODENIGBO for 2026 dues&quot;; Conf# l5m0rpwv6&quot;"/>
    <n v="100"/>
    <n v="50334.32"/>
    <x v="2"/>
  </r>
  <r>
    <d v="2026-08-03T00:00:00"/>
    <s v="Zelle payment from PSYCHMED INNOVATIVE SOLUTIONS, PLLC for 2026 DUES CRYSTAL ANITUBE C2001NATIONAL HOUSE&quot;; Conf# x7bbzp3jx&quot;"/>
    <n v="100"/>
    <n v="50434.32"/>
    <x v="2"/>
  </r>
  <r>
    <d v="2026-08-03T00:00:00"/>
    <s v="Zelle payment from CHINEDU AKWUKWAEGBU for 2026 Dues - Chinedu Akwukwaegbu (chineduak@com)&quot;; Conf# s0d1e20hf&quot;"/>
    <n v="100"/>
    <n v="50534.32"/>
    <x v="2"/>
  </r>
  <r>
    <d v="2026-08-03T00:00:00"/>
    <s v="Zelle payment from UNOMA AKPEKI for FGCE due&quot;; Conf# w8npdt2k7&quot;"/>
    <n v="100"/>
    <n v="50634.32"/>
    <x v="2"/>
  </r>
  <r>
    <d v="2026-08-03T00:00:00"/>
    <s v="Zelle payment from CHUKWUEMEKA NDEFO for Emeka Ndefo c94 Dues&quot;; Conf# ai0s35g20&quot;"/>
    <n v="100"/>
    <n v="50734.32"/>
    <x v="2"/>
  </r>
  <r>
    <d v="2026-08-03T00:00:00"/>
    <s v="Zelle payment from RITA NWOKOYE for 2026 dues&quot;; Conf# ukvo8wlnl&quot;"/>
    <n v="100"/>
    <n v="50834.32"/>
    <x v="2"/>
  </r>
  <r>
    <d v="2026-08-03T00:00:00"/>
    <s v="Zelle payment from EDITH IYIZOBA for 2026 yearly Dues&quot;; Conf# l5hiwk5kx&quot;"/>
    <n v="100"/>
    <n v="50934.32"/>
    <x v="2"/>
  </r>
  <r>
    <d v="2026-08-03T00:00:00"/>
    <s v="Zelle payment from ADAORA O OGBUEFI for tshirt for Anuli &amp; Adaora&quot;; Conf# 99crntcam&quot;"/>
    <n v="70"/>
    <n v="51004.32"/>
    <x v="3"/>
  </r>
  <r>
    <d v="2026-08-03T00:00:00"/>
    <s v="Zelle payment from HENRY C UMEH for Volunteer Activity T-Shirt for Chidi Umeh&quot;; Conf# 99crnopgk&quot;"/>
    <n v="35"/>
    <n v="51039.32"/>
    <x v="3"/>
  </r>
  <r>
    <d v="2026-08-03T00:00:00"/>
    <s v="SHIRTMAN NEXT GE DES:SALE ID: INDN:AFGCEAA CORPORATION CO ID:9215986202 WEB"/>
    <n v="-1831.03"/>
    <n v="49208.29"/>
    <x v="4"/>
  </r>
  <r>
    <d v="2026-08-04T00:00:00"/>
    <s v="PAYPAL DES:TRANSFER ID:1052127584055 INDN:AFGCEAA CORPORATION CO ID:PAYPALSD11 PPD"/>
    <n v="443.99"/>
    <n v="49652.28"/>
    <x v="5"/>
  </r>
  <r>
    <d v="2026-08-04T00:00:00"/>
    <s v="Zelle payment from CHUKA OKONKWO for For bi-annual convenient fundraiser&quot;; Conf# j8i98ujf0&quot;"/>
    <n v="200"/>
    <n v="49852.28"/>
    <x v="6"/>
  </r>
  <r>
    <d v="2026-08-04T00:00:00"/>
    <s v="Zelle payment from MAUREEN OKAFOR for 2025 and 2026 Dues Maureen Okafor Class of 86&quot;; Conf# vux705ybr&quot;"/>
    <n v="200"/>
    <n v="50052.28"/>
    <x v="2"/>
  </r>
  <r>
    <d v="2026-08-04T00:00:00"/>
    <s v="STRIPE DES:TRANSFER ID:ST-Y2N3D7A3S3C1 INDN:AFGCEAA CORPORATION CO ID:1800948598 CCD"/>
    <n v="168.77"/>
    <n v="50221.05"/>
    <x v="7"/>
  </r>
  <r>
    <d v="2026-08-04T00:00:00"/>
    <s v="Zelle payment from IKENNA NWOSU for 2026 Annual Dues&quot;; Conf# 0K88N7CD9&quot;"/>
    <n v="100"/>
    <n v="50321.05"/>
    <x v="2"/>
  </r>
  <r>
    <d v="2026-08-04T00:00:00"/>
    <s v="Zelle payment from Nnaemeka Nwosu for Nnaemeka Nwosu Dues (class of 92)&quot;; Conf# 412105461&quot;"/>
    <n v="100"/>
    <n v="50421.05"/>
    <x v="2"/>
  </r>
  <r>
    <d v="2026-08-04T00:00:00"/>
    <s v="Zelle payment from George Iwenjora for 2026 AFGCEAA Dues&quot;; Conf# CDQDGI4L8&quot;"/>
    <n v="100"/>
    <n v="50521.05"/>
    <x v="2"/>
  </r>
  <r>
    <d v="2026-08-04T00:00:00"/>
    <s v="Zelle payment from CAROLINE C OGUEJIOFOR for Due payment by Chinwe Anwunah Oguejiofor&quot;; Conf# 99crr7bem&quot;"/>
    <n v="100"/>
    <n v="50621.05"/>
    <x v="2"/>
  </r>
  <r>
    <d v="2026-08-04T00:00:00"/>
    <s v="Zelle payment from CHUKWUEMEKA EGBUONYE for Karen David 2026dues karenadavid@sbcglobal.net&quot;; Conf# 99crsq2ii&quot;"/>
    <n v="100"/>
    <n v="50721.05"/>
    <x v="2"/>
  </r>
  <r>
    <d v="2026-08-04T00:00:00"/>
    <s v="Zelle payment from IFEANYCHUKWU ELSIE IZUORA for Due&quot;; Conf# 0FBQ1KNHG&quot;"/>
    <n v="100"/>
    <n v="50821.05"/>
    <x v="2"/>
  </r>
  <r>
    <d v="2026-08-04T00:00:00"/>
    <s v="Zelle payment from CHUKWUDI EDDY IBE for 2026 AFGCEAA dues&quot;; Conf# 99crtoihh&quot;"/>
    <n v="100"/>
    <n v="50921.05"/>
    <x v="2"/>
  </r>
  <r>
    <d v="2026-08-04T00:00:00"/>
    <s v="Zelle payment from OBIAGELIAKU IZUONYIA for Dues&quot;; Conf# 99cru2mzf&quot;"/>
    <n v="100"/>
    <n v="51021.05"/>
    <x v="2"/>
  </r>
  <r>
    <d v="2026-08-04T00:00:00"/>
    <s v="Zelle payment from NNEKA O EZEAPUTA for Annual Dues&quot;; Conf# 70rF7XYZd&quot;"/>
    <n v="100"/>
    <n v="51121.05"/>
    <x v="2"/>
  </r>
  <r>
    <d v="2026-08-04T00:00:00"/>
    <s v="Zelle payment from Francis Uzoamaka Aniekwensi Foundation for Annual Dues: Francis Aniekwensi"/>
    <n v="100"/>
    <n v="51221.05"/>
    <x v="2"/>
  </r>
  <r>
    <d v="2026-08-04T00:00:00"/>
    <s v="Zelle payment from UGOCHUKWU ANIGBOGU for dues ( Ugochukwu Anigbogu)&quot;; Conf# 99crr5m93&quot;"/>
    <n v="100"/>
    <n v="51321.05"/>
    <x v="2"/>
  </r>
  <r>
    <d v="2026-08-04T00:00:00"/>
    <s v="Zelle payment from ONA NWOSU for Chike Nwosu's annual dues&quot;; Conf# 99crvllr2&quot;"/>
    <n v="100"/>
    <n v="51421.05"/>
    <x v="2"/>
  </r>
  <r>
    <d v="2026-08-04T00:00:00"/>
    <s v="Zelle payment from ALBERT OBIOZO for 2026 dues from Albert Obiozo class of 1990&quot;; Conf# v382k22ih&quot;"/>
    <n v="100"/>
    <n v="51521.05"/>
    <x v="2"/>
  </r>
  <r>
    <d v="2026-08-04T00:00:00"/>
    <s v="Zelle payment from ROTIMI JOHNSON Conf# k0dhyp3y9"/>
    <n v="100"/>
    <n v="51621.05"/>
    <x v="2"/>
  </r>
  <r>
    <d v="2026-08-04T00:00:00"/>
    <s v="Zelle payment from OLATUNJI LAGUDA Conf# l0japzwkj"/>
    <n v="100"/>
    <n v="51721.05"/>
    <x v="2"/>
  </r>
  <r>
    <d v="2026-08-04T00:00:00"/>
    <s v="Zelle payment from CHUKA CHUKUDEBELU for FY 2026 Dues Chuka Chukudebelu&quot;; Conf# kzw29wyyf&quot;"/>
    <n v="100"/>
    <n v="51821.05"/>
    <x v="2"/>
  </r>
  <r>
    <d v="2026-08-04T00:00:00"/>
    <s v="Zelle payment to CHRISTIANA DAVIES for Fgce Alumni Deposit&quot;; Conf# dyh3s1prl&quot;"/>
    <n v="-250"/>
    <n v="51571.05"/>
    <x v="8"/>
  </r>
  <r>
    <d v="2026-08-05T00:00:00"/>
    <s v="STRIPE DES:TRANSFER ID:ST-C6K3K6T0V2X8 INDN:AFGCEAA CORPORATION CO ID:4270465600 CCD"/>
    <n v="2078.19"/>
    <n v="53649.24"/>
    <x v="7"/>
  </r>
  <r>
    <d v="2026-08-05T00:00:00"/>
    <s v="AffiniPay LLC DES:PAYOUT ID:PS32222223CWGNK INDN:AFGCEAA Corporation CO ID:9262442832 CCD PMT INFO:TRN*1*PS32222223CWGNK**38E9PR6BWC7G1OPC\ RMR*IK*AffiniPay PS32222223CWGNK\"/>
    <n v="300"/>
    <n v="53949.24"/>
    <x v="1"/>
  </r>
  <r>
    <d v="2026-08-05T00:00:00"/>
    <s v="Zelle payment from CHUKWUEMEKA EGBUONYE for Lawrence Udu (dues+$100 donation)"/>
    <n v="300"/>
    <n v="54249.24"/>
    <x v="2"/>
  </r>
  <r>
    <d v="2026-08-05T00:00:00"/>
    <s v="Zelle payment from KAFOMDI MORDI ANENE for FGCE dues for 2025 and 2026&quot;; Conf# 08BC1LNL6&quot;"/>
    <n v="200"/>
    <n v="54449.24"/>
    <x v="2"/>
  </r>
  <r>
    <d v="2026-08-05T00:00:00"/>
    <s v="PAYPAL DES:TRANSFER ID:1052144861600 INDN:AFGCEAA CORPORATION CO ID:PAYPALSD11 PPD"/>
    <n v="179.84"/>
    <n v="54629.08"/>
    <x v="5"/>
  </r>
  <r>
    <d v="2026-08-05T00:00:00"/>
    <s v="Zelle payment from OBIORA IBE Conf# ssFc3dLUz"/>
    <n v="100"/>
    <n v="54729.08"/>
    <x v="2"/>
  </r>
  <r>
    <d v="2026-08-05T00:00:00"/>
    <s v="Zelle payment from IKECHUKWU IGWEDIMMA CHINEME for 2026 dues for IK Chineme&quot;; Conf# 99cryrb1g&quot;"/>
    <n v="100"/>
    <n v="54829.08"/>
    <x v="2"/>
  </r>
  <r>
    <d v="2026-08-05T00:00:00"/>
    <s v="Zelle payment from BRONMICH LLC for Dues Amaka Oti Ibekwe honesty house 1989&quot;; Conf# 99crwzvxv&quot;"/>
    <n v="100"/>
    <n v="54929.08"/>
    <x v="2"/>
  </r>
  <r>
    <d v="2026-08-05T00:00:00"/>
    <s v="Zelle payment from Chilaka Osuagwu for Chilaka Osuagwu Dues&quot;; Conf# JNJSY76GW&quot;"/>
    <n v="100"/>
    <n v="55029.08"/>
    <x v="2"/>
  </r>
  <r>
    <d v="2026-08-05T00:00:00"/>
    <s v="Zelle payment from CHUKWUDI CHIDUBEM EGBUNA for 2026 Dues - Egbuna.chudi@gmailcom&quot;; Conf# 99crybzmv&quot;"/>
    <n v="100"/>
    <n v="55129.08"/>
    <x v="2"/>
  </r>
  <r>
    <d v="2026-08-05T00:00:00"/>
    <s v="Zelle payment from JACQUELINE AUDUSYLVER for dues for Jackie Audu Sylver 2026&quot;; Conf# 99crzlh4n&quot;"/>
    <n v="100"/>
    <n v="55229.08"/>
    <x v="2"/>
  </r>
  <r>
    <d v="2026-08-05T00:00:00"/>
    <s v="Zelle payment from CHUKWUEMEKA MOEMENAM for Dues&quot;; Conf# gel8iz7hp&quot;"/>
    <n v="100"/>
    <n v="55329.08"/>
    <x v="2"/>
  </r>
  <r>
    <d v="2026-08-05T00:00:00"/>
    <s v="Zelle payment from SIMON IBEROSI for Additional pay for Annual dues=$100&quot;; Conf# 0K891RVCZ&quot;"/>
    <n v="40"/>
    <n v="55369.08"/>
    <x v="2"/>
  </r>
  <r>
    <d v="2026-08-05T00:00:00"/>
    <s v="Zelle payment from CHARLES I OJIELO for VOLUNTEER ACTIVITY T SHIRT"/>
    <n v="35"/>
    <n v="55404.08"/>
    <x v="3"/>
  </r>
  <r>
    <d v="2026-08-06T00:00:00"/>
    <s v="STRIPE DES:TRANSFER ID:ST-W4R6E6A4U4C6 INDN:AFGCEAA CORPORATION CO ID:4270465600 CCD"/>
    <n v="1019.25"/>
    <n v="56423.33"/>
    <x v="7"/>
  </r>
  <r>
    <d v="2026-08-06T00:00:00"/>
    <s v="PAYPAL DES:TRANSFER ID:1052163673107 INDN:AFGCEAA CORPORATION CO ID:PAYPALSD11 PPD"/>
    <n v="489.07"/>
    <n v="56912.4"/>
    <x v="5"/>
  </r>
  <r>
    <d v="2026-08-06T00:00:00"/>
    <s v="Zelle payment from EZUMA EZUMANGWU for Membership dues 2026 for Ezuma C Ezuma-Ngwu and&quot;; Conf# 0K8A5MZ5B&quot;"/>
    <n v="200"/>
    <n v="57112.4"/>
    <x v="2"/>
  </r>
  <r>
    <d v="2026-08-06T00:00:00"/>
    <s v="Zelle payment from NNEKA NWAKOBY Conf# T22HP5C7S"/>
    <n v="100"/>
    <n v="57212.4"/>
    <x v="2"/>
  </r>
  <r>
    <d v="2026-08-06T00:00:00"/>
    <s v="Zelle payment from KENNETH E IZUORA for Dues for Kenneth Izuora (email: ken_izuora@yaho&quot;; Conf# 99cs0sj1q&quot;"/>
    <n v="100"/>
    <n v="57312.4"/>
    <x v="2"/>
  </r>
  <r>
    <d v="2026-08-06T00:00:00"/>
    <s v="Zelle payment from CHUKWUEMEKA OKAFOR for FOR CHUKA OKOLO&quot;; Conf# T22HQZZHV&quot;"/>
    <n v="100"/>
    <n v="57412.4"/>
    <x v="2"/>
  </r>
  <r>
    <d v="2026-08-06T00:00:00"/>
    <s v="Zelle payment from Nkilika Adalemo for 2026 Dues&quot;; Conf# G6EQFX6HL&quot;"/>
    <n v="100"/>
    <n v="57512.4"/>
    <x v="2"/>
  </r>
  <r>
    <d v="2026-08-06T00:00:00"/>
    <s v="Zelle payment from IKECHUKWU NZECHE for DUES FOR NWANDO ORANWUSI&quot;; Conf# T22HR2CKC&quot;"/>
    <n v="100"/>
    <n v="57612.4"/>
    <x v="2"/>
  </r>
  <r>
    <d v="2026-08-06T00:00:00"/>
    <s v="Zelle payment from Sandra Anigbo for My dues&quot;; Conf# 0CBF1UN6H&quot;"/>
    <n v="100"/>
    <n v="57712.4"/>
    <x v="2"/>
  </r>
  <r>
    <d v="2026-08-06T00:00:00"/>
    <s v="Zelle payment from OGO GEORGE for membership dues&quot;; Conf# nbozvwxrb&quot;"/>
    <n v="100"/>
    <n v="57812.4"/>
    <x v="2"/>
  </r>
  <r>
    <d v="2026-08-06T00:00:00"/>
    <s v="Zelle payment from AGAJELU for For Anthony Duruiheoma&quot;; Conf# qc1l0nts3&quot;"/>
    <n v="100"/>
    <n v="57912.4"/>
    <x v="2"/>
  </r>
  <r>
    <d v="2026-08-06T00:00:00"/>
    <s v="Zelle payment from CHINECHENDU UDEINYA for Annual dues&quot;; Conf# l19kzd163&quot;"/>
    <n v="100"/>
    <n v="58012.4"/>
    <x v="2"/>
  </r>
  <r>
    <d v="2026-08-06T00:00:00"/>
    <s v="Zelle payment from Nnenna Uchendu for For give gives tee shirt&quot;; Conf# 02BG1EN17&quot;"/>
    <n v="80"/>
    <n v="58092.4"/>
    <x v="3"/>
  </r>
  <r>
    <d v="2026-08-06T00:00:00"/>
    <s v="Zelle payment from NNAEMEKA OSAKWE Conf# T22HRGP6P"/>
    <n v="40"/>
    <n v="58132.4"/>
    <x v="9"/>
  </r>
  <r>
    <d v="2026-08-06T00:00:00"/>
    <s v="Zelle payment from UZOCHI NWAGWU for FGCE Gives shirt&quot;; Conf# ya92fuej2&quot;"/>
    <n v="35"/>
    <n v="58167.4"/>
    <x v="3"/>
  </r>
  <r>
    <d v="2026-08-06T00:00:00"/>
    <s v="Zelle payment to Bolaji Sosan for balance of decorating contract&quot;; Conf# ah5klofhu&quot;"/>
    <n v="-1500"/>
    <n v="56667.4"/>
    <x v="10"/>
  </r>
  <r>
    <d v="2026-08-07T00:00:00"/>
    <s v="PAYPAL DES:TRANSFER ID:1052196715555 INDN:AFGCEAA CORPORATION CO ID:PAYPALSD11 PPD"/>
    <n v="917.86"/>
    <n v="57585.26"/>
    <x v="5"/>
  </r>
  <r>
    <d v="2026-08-07T00:00:00"/>
    <s v="Zelle payment from WEBER LEGAL NURSING CONSULTING INC for pledge&quot;; Conf# 99cs6z753&quot;"/>
    <n v="500"/>
    <n v="58085.26"/>
    <x v="11"/>
  </r>
  <r>
    <d v="2026-08-07T00:00:00"/>
    <s v="Zelle payment from NNENNA UCHENDU for Dinner cruise muna and nnenna&quot;; Conf# qyuso3aps&quot;"/>
    <n v="200"/>
    <n v="58285.26"/>
    <x v="12"/>
  </r>
  <r>
    <d v="2026-08-07T00:00:00"/>
    <s v="AffiniPay LLC DES:PAYOUT ID:PS32222223DCC6W INDN:AFGCEAA Corporation CO ID:9262442832 CCD PMT INFO:TRN*1*PS32222223DCC6W**38EBWL6BX4S89QLZ\ RMR*IK*AffiniPay PS32222223DCC6W\"/>
    <n v="100"/>
    <n v="58385.26"/>
    <x v="2"/>
  </r>
  <r>
    <d v="2026-08-07T00:00:00"/>
    <s v="Zelle payment from Lawrence Nyong for Dues&quot;; Conf# 0VMEC0RAC&quot;"/>
    <n v="100"/>
    <n v="58485.26"/>
    <x v="2"/>
  </r>
  <r>
    <d v="2026-08-07T00:00:00"/>
    <s v="Zelle payment from BUKOLA OLODE for Bukola Olode Class of 1990 Dues&quot;; Conf# 99cs5lrq4&quot;"/>
    <n v="100"/>
    <n v="58585.26"/>
    <x v="2"/>
  </r>
  <r>
    <d v="2026-08-07T00:00:00"/>
    <s v="Zelle payment from NORAH AGAJELU for River cruise belinda nwosu&quot;; Conf# nii98gsxd&quot;"/>
    <n v="80"/>
    <n v="58665.26"/>
    <x v="13"/>
  </r>
  <r>
    <d v="2026-08-07T00:00:00"/>
    <s v="Zelle payment from ENGELS NNAMDI OBI for T-shirt&quot;; Conf# 99cs6tukj&quot;"/>
    <n v="35"/>
    <n v="58700.26"/>
    <x v="3"/>
  </r>
  <r>
    <d v="2026-08-07T00:00:00"/>
    <s v="Zelle payment from IFEANYCHUKWU ELSIE IZUORA for Chicago Volunteer t-shirt&quot;; Conf# 0KB61YNZ7&quot;"/>
    <n v="35"/>
    <n v="58735.26"/>
    <x v="3"/>
  </r>
  <r>
    <d v="2026-08-07T00:00:00"/>
    <s v="Zelle payment from CHARLES I OJIELO for RED T SHIRT&quot;; Conf# 99cs5zwmh&quot;"/>
    <n v="35"/>
    <n v="58770.26"/>
    <x v="3"/>
  </r>
  <r>
    <d v="2026-08-07T00:00:00"/>
    <s v="Zelle payment from CHISOLUM AKPAMGBO for VOLUNTEER T SHIRT&quot;; Conf# T22HSWHN4&quot;"/>
    <n v="35"/>
    <n v="58805.26"/>
    <x v="3"/>
  </r>
  <r>
    <d v="2026-08-07T00:00:00"/>
    <s v="Zelle payment from NORAH AGAJELU for Volunteer Activity Tshirt Belinda Nwosu (M)&quot;; Conf# l2kq3azso&quot;"/>
    <n v="35"/>
    <n v="58840.26"/>
    <x v="3"/>
  </r>
  <r>
    <d v="2026-08-07T00:00:00"/>
    <s v="Zelle payment to IFEANYI ONUKWUBE Conf# f0pp7pf14"/>
    <n v="-300"/>
    <n v="58540.26"/>
    <x v="14"/>
  </r>
  <r>
    <d v="2026-08-10T00:00:00"/>
    <s v="Zelle payment from ANGELA CHUKWUDOLUE for FUNDRAISING AFGCEAA&quot;; Conf# T22J7SSVX&quot;"/>
    <n v="5000"/>
    <n v="63540.26"/>
    <x v="15"/>
  </r>
  <r>
    <d v="2026-08-10T00:00:00"/>
    <s v="PAYPAL DES:TRANSFER ID:1052245458960 INDN:AFGCEAA CORPORATION CO ID:PAYPALSD11 PPD"/>
    <n v="2240.92"/>
    <n v="65781.179999999993"/>
    <x v="5"/>
  </r>
  <r>
    <d v="2026-08-10T00:00:00"/>
    <s v="Zelle payment from WEBER LEGAL NURSING CONSULTING INC for Fundraiser&quot;; Conf# 99csfctp3&quot;"/>
    <n v="1000"/>
    <n v="66781.179999999993"/>
    <x v="11"/>
  </r>
  <r>
    <d v="2026-08-10T00:00:00"/>
    <s v="Zelle payment from BONDS BUILDS LLC for SOARS PROGRAM FROM PAUL NDUPUECHI&quot;; Conf# T22J2PTKC&quot;"/>
    <n v="500"/>
    <n v="67281.179999999993"/>
    <x v="16"/>
  </r>
  <r>
    <d v="2026-08-10T00:00:00"/>
    <s v="Zelle payment from ONOBUN ORIAIFO Conf# 0K8CFLCWN"/>
    <n v="500"/>
    <n v="67781.179999999993"/>
    <x v="17"/>
  </r>
  <r>
    <d v="2026-08-10T00:00:00"/>
    <s v="Zelle payment from JUDITH GWANKOBE for Judith Gwankobe supporting Ruby Opara Collings&quot;; Conf# rdeskpp47&quot;"/>
    <n v="500"/>
    <n v="68281.179999999993"/>
    <x v="18"/>
  </r>
  <r>
    <d v="2026-08-10T00:00:00"/>
    <s v="STRIPE DES:TRANSFER ID:ST-T4S3Q7E7K8J8 INDN:AFGCEAA CORPORATION CO ID:1800948598 CCD"/>
    <n v="256.16000000000003"/>
    <n v="68537.34"/>
    <x v="7"/>
  </r>
  <r>
    <d v="2026-08-10T00:00:00"/>
    <s v="Zelle payment from UJU UTOH for fGC Enugu Reunion&quot;; Conf# 99csfecsa&quot;"/>
    <n v="200"/>
    <n v="68737.34"/>
    <x v="19"/>
  </r>
  <r>
    <d v="2026-08-10T00:00:00"/>
    <s v="AffiniPay LLC DES:PAYOUT ID:PS32222223DLQ5R INDN:AFGCEAA Corporation CO ID:9262442832 CCD PMT INFO:TRN*1*PS32222223DLQ5R**38E9PR6BYBNB1DQS\ RMR*IK*AffiniPay PS32222223DLQ5R\"/>
    <n v="100"/>
    <n v="68837.34"/>
    <x v="2"/>
  </r>
  <r>
    <d v="2026-08-10T00:00:00"/>
    <s v="Zelle payment from FRANCIS UMOGO OGBOLU for Registration dues findphrank@gmail&quot;; Conf# 0VO2RVKC2&quot;"/>
    <n v="100"/>
    <n v="68937.34"/>
    <x v="2"/>
  </r>
  <r>
    <d v="2026-08-10T00:00:00"/>
    <s v="Zelle payment from CHISOLUM C AKPAMGBO for Annual Dues 2026&quot;; Conf# 99cskcvfn&quot;"/>
    <n v="100"/>
    <n v="69037.34"/>
    <x v="2"/>
  </r>
  <r>
    <d v="2026-08-10T00:00:00"/>
    <s v="Zelle payment from STEVEN ESSIEN Conf# nnngnpe97"/>
    <n v="100"/>
    <n v="69137.34"/>
    <x v="2"/>
  </r>
  <r>
    <d v="2026-08-10T00:00:00"/>
    <s v="Zelle payment from PSYCHMED INNOVATIVE SOLUTIONS, PLLC for 2026 dues Israel Anitube C2000&quot;; Conf# w2cl05kuo&quot;"/>
    <n v="100"/>
    <n v="69237.34"/>
    <x v="2"/>
  </r>
  <r>
    <d v="2026-08-10T00:00:00"/>
    <s v="HYATT REGENCY CHICAGO 08/06 PURCHASE 3125651234 IL DEBIT CARD *1632"/>
    <n v="-319.82"/>
    <n v="68917.52"/>
    <x v="20"/>
  </r>
  <r>
    <d v="2026-08-10T00:00:00"/>
    <s v="Zelle payment to CHIAMAKA CHIKWENDU Conf# c1ufuhp3q"/>
    <n v="-400"/>
    <n v="68517.52"/>
    <x v="21"/>
  </r>
  <r>
    <d v="2026-08-10T00:00:00"/>
    <s v="Zelle payment to CHRISTIANA DAVIES Conf# dq3gkahc7"/>
    <n v="-400"/>
    <n v="68117.52"/>
    <x v="8"/>
  </r>
  <r>
    <d v="2026-08-10T00:00:00"/>
    <s v="Zelle payment to ACOPHE GLOBAL SOLUTION LLC Conf# bx497ar9k"/>
    <n v="-1500"/>
    <n v="66617.52"/>
    <x v="22"/>
  </r>
  <r>
    <d v="2026-08-10T00:00:00"/>
    <s v="Zelle payment to TRAVIS PERRY Conf# h5ic70m6i"/>
    <n v="-150"/>
    <n v="66467.520000000004"/>
    <x v="23"/>
  </r>
  <r>
    <d v="2026-08-10T00:00:00"/>
    <s v="Zelle payment to ABITEM INNOVATION LLC Conf# g7yxr99yo"/>
    <n v="-1904"/>
    <n v="64563.519999999997"/>
    <x v="24"/>
  </r>
  <r>
    <d v="2026-08-10T00:00:00"/>
    <s v="Zelle payment to JIDE NZELIBE Conf# e568rj0en"/>
    <n v="-350"/>
    <n v="64213.52"/>
    <x v="25"/>
  </r>
  <r>
    <d v="2026-08-11T00:00:00"/>
    <s v="STRIPE DES:TRANSFER ID:ST-E2R0X6W7Y6Y3 INDN:AFGCEAA CORPORATION CO ID:4270465600 CCD"/>
    <n v="168.77"/>
    <n v="64382.29"/>
    <x v="7"/>
  </r>
  <r>
    <d v="2026-08-11T00:00:00"/>
    <s v="HYATT REGENCY CHICAGO 08/06 PURCHASE 3125651234 IL DEBIT CARD *1632"/>
    <n v="-959.46"/>
    <n v="63422.83"/>
    <x v="20"/>
  </r>
  <r>
    <d v="2026-08-11T00:00:00"/>
    <s v="SHIRTMAN NEXT GE DES:SALE ID: INDN:AFGCEAA CORPORATION CO ID:9215986202 CCD"/>
    <n v="-675.27"/>
    <n v="62747.56"/>
    <x v="4"/>
  </r>
  <r>
    <d v="2026-08-12T00:00:00"/>
    <s v="STRIPE DES:TRANSFER ID:ST-Z8L9L3W2X4N9 INDN:AFGCEAA CORPORATION CO ID:1800948598 CCD"/>
    <n v="675.7"/>
    <n v="63423.26"/>
    <x v="7"/>
  </r>
  <r>
    <d v="2026-08-13T00:00:00"/>
    <s v="Zelle payment from CHUKA OKONKWO for For AFGCEAA Chicago 2026 fundraiser&quot;; Conf# mewun346f&quot;"/>
    <n v="250"/>
    <n v="63673.26"/>
    <x v="6"/>
  </r>
  <r>
    <d v="2026-08-13T00:00:00"/>
    <s v="Zelle payment from AMANKEKWU ANINGO for Pro Unitate&quot;; Conf# pz3yh4zcf&quot;"/>
    <n v="150"/>
    <n v="63823.26"/>
    <x v="26"/>
  </r>
  <r>
    <d v="2026-08-13T00:00:00"/>
    <s v="SQ *FREE SPIRIT YACHT C 08/12 PURCHASE 877-417-4551 IL DEBIT CARD *1632"/>
    <n v="-8276.9500000000007"/>
    <n v="55546.31"/>
    <x v="27"/>
  </r>
  <r>
    <d v="2026-08-17T00:00:00"/>
    <s v="PAYPAL DES:TRANSFER ID:1052365710893 INDN:AFGCEAA CORPORATION CO ID:PAYPALSD11 PPD"/>
    <n v="528.27"/>
    <n v="56074.58"/>
    <x v="5"/>
  </r>
  <r>
    <d v="2026-08-17T00:00:00"/>
    <s v="BKOFAMERICA MOBILE 08/15 3791031502 DEPOSIT *MOBILE MA"/>
    <n v="500"/>
    <n v="56574.58"/>
    <x v="28"/>
  </r>
  <r>
    <d v="2026-08-17T00:00:00"/>
    <s v="Zelle payment from OLUWATONI ARENE for Oluwatoni (Toni) Arene 1996 set"/>
    <n v="100"/>
    <n v="56674.58"/>
    <x v="2"/>
  </r>
  <r>
    <d v="2026-08-17T00:00:00"/>
    <s v="WILD APRICOT INC 08/15 PURCHASE www.wildapric TX DEBIT CARD *0499"/>
    <n v="-87.13"/>
    <n v="56587.45"/>
    <x v="29"/>
  </r>
  <r>
    <d v="2026-08-19T00:00:00"/>
    <s v="HYATT REG CHICAGO EVNT 08/17 PURCHASE 312-565-1234 IL DEBIT CARD *1632"/>
    <n v="-32202.06"/>
    <n v="24385.39"/>
    <x v="20"/>
  </r>
  <r>
    <d v="2026-08-20T00:00:00"/>
    <s v="CORPORATE FILINGS LLC 08/19 PURCHASE 888-4072122 WY DEBIT CARD *1632"/>
    <n v="-200"/>
    <n v="24185.39"/>
    <x v="30"/>
  </r>
  <r>
    <d v="2026-08-20T00:00:00"/>
    <s v="CORPORATE FILINGS LLC 08/19 PURCHASE 855-344-2677 WY DEBIT CARD *1632"/>
    <n v="-98"/>
    <n v="24087.39"/>
    <x v="30"/>
  </r>
  <r>
    <d v="2026-08-20T00:00:00"/>
    <s v="Zelle payment to ALEXEY GRETSKIY Conf# hmk84261y"/>
    <n v="-700"/>
    <n v="23387.39"/>
    <x v="31"/>
  </r>
  <r>
    <d v="2026-08-21T00:00:00"/>
    <s v="FOZZY.COM 08/20 PURCHASE FOZZY.COM TX DEBIT CARD *1632"/>
    <n v="-175.54"/>
    <n v="23211.85"/>
    <x v="32"/>
  </r>
  <r>
    <d v="2026-08-25T00:00:00"/>
    <s v="DELAWARE CORP &amp; TAX WEB 08/24 PURCHASE 302-739-3073 DE DEBIT CARD *1632"/>
    <n v="-261"/>
    <n v="22950.85"/>
    <x v="33"/>
  </r>
  <r>
    <d v="2026-08-25T00:00:00"/>
    <s v="DELAWARE CORP &amp; TAX WEB 08/24 PURCHASE 302-739-3073 DE DEBIT CARD *1632"/>
    <n v="-225"/>
    <n v="22725.85"/>
    <x v="33"/>
  </r>
  <r>
    <d v="2026-08-26T00:00:00"/>
    <s v="DELAWARE CORP &amp; TAX WEB 08/25 PURCHASE 302-739-3073 DE DEBIT CARD *1632"/>
    <n v="-105"/>
    <n v="22620.85"/>
    <x v="33"/>
  </r>
  <r>
    <d v="2026-08-28T00:00:00"/>
    <s v="The Clowes Fund, DES:Receivable ID:996SDWFHA1973TT INDN:AFGCEAA CORPORATION CO ID:1204895317 CCD PMT INFO:996SDWFHA1973TT The Clowes Fund, Bill.co m Inv Req10911PR10111"/>
    <n v="5000"/>
    <n v="27620.85"/>
    <x v="3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04C55C-BD69-40AF-901C-3E0E9828C037}" name="PivotTable1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39" firstHeaderRow="1" firstDataRow="1" firstDataCol="1"/>
  <pivotFields count="5">
    <pivotField numFmtId="14" showAll="0"/>
    <pivotField showAll="0"/>
    <pivotField dataField="1" numFmtId="43" showAll="0"/>
    <pivotField numFmtId="4" showAll="0"/>
    <pivotField axis="axisRow" showAll="0" sortType="descending">
      <items count="36">
        <item x="29"/>
        <item x="3"/>
        <item x="23"/>
        <item x="34"/>
        <item x="7"/>
        <item x="4"/>
        <item x="5"/>
        <item x="0"/>
        <item x="13"/>
        <item x="12"/>
        <item x="9"/>
        <item x="25"/>
        <item x="14"/>
        <item x="20"/>
        <item x="11"/>
        <item x="19"/>
        <item x="16"/>
        <item x="17"/>
        <item x="18"/>
        <item x="6"/>
        <item x="26"/>
        <item x="15"/>
        <item x="27"/>
        <item x="32"/>
        <item x="33"/>
        <item x="10"/>
        <item x="30"/>
        <item x="8"/>
        <item x="21"/>
        <item x="28"/>
        <item x="2"/>
        <item x="31"/>
        <item x="1"/>
        <item x="22"/>
        <item x="2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4"/>
  </rowFields>
  <rowItems count="36">
    <i>
      <x v="30"/>
    </i>
    <i>
      <x v="21"/>
    </i>
    <i>
      <x v="3"/>
    </i>
    <i>
      <x v="6"/>
    </i>
    <i>
      <x v="4"/>
    </i>
    <i>
      <x v="7"/>
    </i>
    <i>
      <x v="14"/>
    </i>
    <i>
      <x v="16"/>
    </i>
    <i>
      <x v="29"/>
    </i>
    <i>
      <x v="18"/>
    </i>
    <i>
      <x v="32"/>
    </i>
    <i>
      <x v="17"/>
    </i>
    <i>
      <x v="19"/>
    </i>
    <i>
      <x v="1"/>
    </i>
    <i>
      <x v="15"/>
    </i>
    <i>
      <x v="9"/>
    </i>
    <i>
      <x v="20"/>
    </i>
    <i>
      <x v="8"/>
    </i>
    <i>
      <x v="10"/>
    </i>
    <i>
      <x/>
    </i>
    <i>
      <x v="2"/>
    </i>
    <i>
      <x v="23"/>
    </i>
    <i>
      <x v="26"/>
    </i>
    <i>
      <x v="12"/>
    </i>
    <i>
      <x v="11"/>
    </i>
    <i>
      <x v="28"/>
    </i>
    <i>
      <x v="24"/>
    </i>
    <i>
      <x v="27"/>
    </i>
    <i>
      <x v="31"/>
    </i>
    <i>
      <x v="25"/>
    </i>
    <i>
      <x v="33"/>
    </i>
    <i>
      <x v="34"/>
    </i>
    <i>
      <x v="5"/>
    </i>
    <i>
      <x v="22"/>
    </i>
    <i>
      <x v="13"/>
    </i>
    <i t="grand">
      <x/>
    </i>
  </rowItems>
  <colItems count="1">
    <i/>
  </colItems>
  <dataFields count="1">
    <dataField name="Sum of Amount" fld="2" baseField="0" baseItem="0" numFmtId="4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Q36"/>
  <sheetViews>
    <sheetView workbookViewId="0">
      <selection activeCell="F10" sqref="F10:F11"/>
    </sheetView>
  </sheetViews>
  <sheetFormatPr defaultColWidth="9.109375" defaultRowHeight="18.75" customHeight="1" x14ac:dyDescent="0.3"/>
  <cols>
    <col min="1" max="1" width="3.109375" style="1" customWidth="1"/>
    <col min="2" max="4" width="5.6640625" style="1" customWidth="1"/>
    <col min="5" max="5" width="30.6640625" style="1" customWidth="1"/>
    <col min="6" max="6" width="10.6640625" style="1" customWidth="1"/>
    <col min="7" max="7" width="1.6640625" style="1" customWidth="1"/>
    <col min="8" max="9" width="5.6640625" style="1" customWidth="1"/>
    <col min="10" max="10" width="30.6640625" style="1" customWidth="1"/>
    <col min="11" max="11" width="10.6640625" style="1" customWidth="1"/>
    <col min="12" max="12" width="0.77734375" style="1" customWidth="1"/>
    <col min="13" max="14" width="5.6640625" style="1" customWidth="1"/>
    <col min="15" max="15" width="30.6640625" style="1" customWidth="1"/>
    <col min="16" max="16" width="12.6640625" style="1" customWidth="1"/>
    <col min="17" max="17" width="10" style="1" bestFit="1" customWidth="1"/>
    <col min="18" max="16384" width="9.109375" style="1"/>
  </cols>
  <sheetData>
    <row r="1" spans="3:17" ht="10.5" customHeight="1" x14ac:dyDescent="0.3"/>
    <row r="2" spans="3:17" ht="16.5" customHeight="1" x14ac:dyDescent="0.85">
      <c r="C2" s="12" t="s">
        <v>20</v>
      </c>
      <c r="D2" s="21"/>
      <c r="E2" s="18"/>
      <c r="F2" s="19"/>
      <c r="G2" s="19"/>
      <c r="H2" s="19"/>
      <c r="I2" s="19"/>
      <c r="J2" s="19"/>
    </row>
    <row r="3" spans="3:17" ht="16.5" customHeight="1" x14ac:dyDescent="0.85">
      <c r="C3" s="12" t="s">
        <v>31</v>
      </c>
      <c r="D3" s="22"/>
      <c r="E3" s="20"/>
      <c r="F3" s="19"/>
      <c r="G3" s="19"/>
      <c r="H3" s="19"/>
      <c r="I3" s="19"/>
      <c r="J3" s="19"/>
    </row>
    <row r="4" spans="3:17" ht="34.5" customHeight="1" x14ac:dyDescent="0.3"/>
    <row r="5" spans="3:17" s="2" customFormat="1" ht="18.75" customHeight="1" x14ac:dyDescent="0.3">
      <c r="C5" s="24" t="s">
        <v>7</v>
      </c>
      <c r="D5" s="25"/>
      <c r="E5" s="25"/>
      <c r="F5" s="26"/>
      <c r="H5" s="24" t="s">
        <v>8</v>
      </c>
      <c r="I5" s="25"/>
      <c r="J5" s="25"/>
      <c r="K5" s="26"/>
      <c r="M5" s="27" t="s">
        <v>9</v>
      </c>
      <c r="N5" s="28"/>
      <c r="O5" s="28"/>
      <c r="P5" s="29"/>
    </row>
    <row r="6" spans="3:17" s="2" customFormat="1" ht="18.75" customHeight="1" x14ac:dyDescent="0.3">
      <c r="C6" s="15" t="s">
        <v>10</v>
      </c>
      <c r="D6" s="7"/>
      <c r="E6" s="7"/>
      <c r="F6" s="13">
        <v>42755.360000000001</v>
      </c>
      <c r="H6" s="15" t="s">
        <v>10</v>
      </c>
      <c r="I6" s="7"/>
      <c r="J6" s="7"/>
      <c r="K6" s="14" t="e">
        <f>+#REF!</f>
        <v>#REF!</v>
      </c>
      <c r="M6" s="15" t="s">
        <v>10</v>
      </c>
      <c r="N6" s="7"/>
      <c r="O6" s="7"/>
      <c r="P6" s="14" t="e">
        <f>F6+K6</f>
        <v>#REF!</v>
      </c>
    </row>
    <row r="7" spans="3:17" s="2" customFormat="1" ht="18.75" customHeight="1" x14ac:dyDescent="0.3">
      <c r="C7" s="3"/>
      <c r="D7" s="2" t="s">
        <v>3</v>
      </c>
      <c r="F7" s="8" t="e">
        <f ca="1">SUM(F8:F15)</f>
        <v>#REF!</v>
      </c>
      <c r="H7" s="3"/>
      <c r="I7" s="2" t="s">
        <v>3</v>
      </c>
      <c r="K7" s="8">
        <f>SUM(K8:K13)</f>
        <v>0</v>
      </c>
      <c r="M7" s="3"/>
      <c r="N7" s="2" t="s">
        <v>3</v>
      </c>
      <c r="P7" s="8" t="e">
        <f ca="1">F7+K7</f>
        <v>#REF!</v>
      </c>
    </row>
    <row r="8" spans="3:17" ht="18.75" customHeight="1" x14ac:dyDescent="0.3">
      <c r="C8" s="4"/>
      <c r="D8" s="11" t="s">
        <v>4</v>
      </c>
      <c r="E8" s="1" t="s">
        <v>24</v>
      </c>
      <c r="F8" s="9" t="e">
        <f ca="1">+SUMIF(#REF!,'Summary 2021'!E8,#REF!)+SUMIF(#REF!,'Summary 2021'!E8,#REF!)+SUMIF(#REF!,'Summary 2021'!E8,#REF!)+SUMIF(#REF!,'Summary 2021'!E8,#REF!)+SUMIF(#REF!,'Summary 2021'!E8,#REF!)+SUMIF(#REF!,'Summary 2021'!E8,#REF!)+SUMIF(#REF!,'Summary 2021'!E8,#REF!)+SUMIF('Aug 2026'!$E$28:$F$46,'Summary 2021'!E8,'Aug 2026'!$F$28:$F$46)+SUMIF(#REF!,'Summary 2021'!E8,#REF!)+SUMIF(#REF!,'Summary 2021'!E8,#REF!)+SUMIF(#REF!,'Summary 2021'!E8,#REF!)+SUMIF(#REF!,'Summary 2021'!E8,#REF!)</f>
        <v>#REF!</v>
      </c>
      <c r="H8" s="4"/>
      <c r="I8" s="11" t="s">
        <v>4</v>
      </c>
      <c r="J8" s="1" t="s">
        <v>5</v>
      </c>
      <c r="K8" s="9">
        <v>0</v>
      </c>
      <c r="M8" s="4"/>
      <c r="N8" s="5"/>
      <c r="P8" s="9"/>
    </row>
    <row r="9" spans="3:17" ht="18.75" customHeight="1" x14ac:dyDescent="0.3">
      <c r="C9" s="4"/>
      <c r="D9" s="11" t="s">
        <v>12</v>
      </c>
      <c r="E9" s="1" t="s">
        <v>25</v>
      </c>
      <c r="F9" s="9" t="e">
        <f ca="1">+SUMIF(#REF!,'Summary 2021'!E9,#REF!)+SUMIF(#REF!,'Summary 2021'!E9,#REF!)+SUMIF(#REF!,'Summary 2021'!E9,#REF!)+SUMIF(#REF!,'Summary 2021'!E9,#REF!)+SUMIF(#REF!,'Summary 2021'!E9,#REF!)+SUMIF(#REF!,'Summary 2021'!E9,#REF!)+SUMIF(#REF!,'Summary 2021'!E9,#REF!)+SUMIF('Aug 2026'!$E$28:$F$46,'Summary 2021'!E9,'Aug 2026'!$F$28:$F$46)+SUMIF(#REF!,'Summary 2021'!E9,#REF!)+SUMIF(#REF!,'Summary 2021'!E9,#REF!)+SUMIF(#REF!,'Summary 2021'!E9,#REF!)+SUMIF(#REF!,'Summary 2021'!E9,#REF!)</f>
        <v>#REF!</v>
      </c>
      <c r="H9" s="4"/>
      <c r="I9" s="11"/>
      <c r="K9" s="9"/>
      <c r="M9" s="4"/>
      <c r="N9" s="5"/>
      <c r="P9" s="9"/>
      <c r="Q9" s="16"/>
    </row>
    <row r="10" spans="3:17" ht="18.75" customHeight="1" x14ac:dyDescent="0.3">
      <c r="C10" s="4"/>
      <c r="D10" s="11" t="s">
        <v>14</v>
      </c>
      <c r="E10" s="1" t="s">
        <v>23</v>
      </c>
      <c r="F10" s="9" t="e">
        <f ca="1">+SUMIF(#REF!,'Summary 2021'!E10,#REF!)+SUMIF(#REF!,'Summary 2021'!E10,#REF!)+SUMIF(#REF!,'Summary 2021'!E10,#REF!)+SUMIF(#REF!,'Summary 2021'!E10,#REF!)+SUMIF(#REF!,'Summary 2021'!E10,#REF!)+SUMIF(#REF!,'Summary 2021'!E10,#REF!)+SUMIF(#REF!,'Summary 2021'!E10,#REF!)+SUMIF('Aug 2026'!$E$28:$F$46,'Summary 2021'!E10,'Aug 2026'!$F$28:$F$46)+SUMIF(#REF!,'Summary 2021'!E10,#REF!)+SUMIF(#REF!,'Summary 2021'!E10,#REF!)+SUMIF(#REF!,'Summary 2021'!E10,#REF!)+SUMIF(#REF!,'Summary 2021'!E10,#REF!)</f>
        <v>#REF!</v>
      </c>
      <c r="H10" s="4"/>
      <c r="I10" s="11"/>
      <c r="K10" s="9"/>
      <c r="M10" s="4"/>
      <c r="N10" s="5"/>
      <c r="P10" s="9"/>
    </row>
    <row r="11" spans="3:17" ht="18.75" customHeight="1" x14ac:dyDescent="0.3">
      <c r="C11" s="4"/>
      <c r="D11" s="11" t="s">
        <v>16</v>
      </c>
      <c r="E11" s="1" t="s">
        <v>22</v>
      </c>
      <c r="F11" s="9" t="e">
        <f ca="1">+SUMIF(#REF!,'Summary 2021'!E11,#REF!)+SUMIF(#REF!,'Summary 2021'!E11,#REF!)+SUMIF(#REF!,'Summary 2021'!E11,#REF!)+SUMIF(#REF!,'Summary 2021'!E11,#REF!)+SUMIF(#REF!,'Summary 2021'!E11,#REF!)+SUMIF(#REF!,'Summary 2021'!E11,#REF!)+SUMIF(#REF!,'Summary 2021'!E11,#REF!)+SUMIF('Aug 2026'!$E$28:$F$46,'Summary 2021'!E11,'Aug 2026'!$F$28:$F$46)+SUMIF(#REF!,'Summary 2021'!E11,#REF!)+SUMIF(#REF!,'Summary 2021'!E11,#REF!)+SUMIF(#REF!,'Summary 2021'!E11,#REF!)+SUMIF(#REF!,'Summary 2021'!E11,#REF!)</f>
        <v>#REF!</v>
      </c>
      <c r="H11" s="4"/>
      <c r="I11" s="11"/>
      <c r="K11" s="9"/>
      <c r="M11" s="4"/>
      <c r="N11" s="5"/>
      <c r="P11" s="9"/>
    </row>
    <row r="12" spans="3:17" ht="18.75" customHeight="1" x14ac:dyDescent="0.3">
      <c r="C12" s="4"/>
      <c r="D12" s="11" t="s">
        <v>17</v>
      </c>
      <c r="E12" s="1" t="s">
        <v>21</v>
      </c>
      <c r="F12" s="9" t="e">
        <f ca="1">+SUMIF(#REF!,'Summary 2021'!E12,#REF!)+SUMIF(#REF!,'Summary 2021'!E12,#REF!)+SUMIF(#REF!,'Summary 2021'!E12,#REF!)+SUMIF(#REF!,'Summary 2021'!E12,#REF!)+SUMIF(#REF!,'Summary 2021'!E12,#REF!)+SUMIF(#REF!,'Summary 2021'!E12,#REF!)+SUMIF(#REF!,'Summary 2021'!E12,#REF!)+SUMIF('Aug 2026'!$E$28:$F$46,'Summary 2021'!E12,'Aug 2026'!$F$28:$F$46)+SUMIF(#REF!,'Summary 2021'!E12,#REF!)+SUMIF(#REF!,'Summary 2021'!E12,#REF!)+SUMIF(#REF!,'Summary 2021'!E12,#REF!)+SUMIF(#REF!,'Summary 2021'!E12,#REF!)</f>
        <v>#REF!</v>
      </c>
      <c r="H12" s="4"/>
      <c r="I12" s="11"/>
      <c r="K12" s="9"/>
      <c r="M12" s="4"/>
      <c r="N12" s="5"/>
      <c r="P12" s="9"/>
    </row>
    <row r="13" spans="3:17" ht="18.75" customHeight="1" x14ac:dyDescent="0.3">
      <c r="C13" s="4"/>
      <c r="D13" s="11" t="s">
        <v>18</v>
      </c>
      <c r="E13" s="1" t="s">
        <v>26</v>
      </c>
      <c r="F13" s="9" t="e">
        <f ca="1">+SUMIF(#REF!,'Summary 2021'!E13,#REF!)+SUMIF(#REF!,'Summary 2021'!E13,#REF!)+SUMIF(#REF!,'Summary 2021'!E13,#REF!)+SUMIF(#REF!,'Summary 2021'!E13,#REF!)+SUMIF(#REF!,'Summary 2021'!E13,#REF!)+SUMIF(#REF!,'Summary 2021'!E13,#REF!)+SUMIF(#REF!,'Summary 2021'!E13,#REF!)+SUMIF('Aug 2026'!$E$28:$F$46,'Summary 2021'!E13,'Aug 2026'!$F$28:$F$46)+SUMIF(#REF!,'Summary 2021'!E13,#REF!)+SUMIF(#REF!,'Summary 2021'!E13,#REF!)+SUMIF(#REF!,'Summary 2021'!E13,#REF!)+SUMIF(#REF!,'Summary 2021'!E13,#REF!)</f>
        <v>#REF!</v>
      </c>
      <c r="H13" s="4"/>
      <c r="I13" s="11"/>
      <c r="K13" s="9"/>
      <c r="M13" s="4"/>
      <c r="N13" s="5"/>
      <c r="P13" s="9"/>
    </row>
    <row r="14" spans="3:17" ht="18.75" customHeight="1" x14ac:dyDescent="0.3">
      <c r="C14" s="4"/>
      <c r="D14" s="11" t="s">
        <v>19</v>
      </c>
      <c r="E14" s="1" t="s">
        <v>27</v>
      </c>
      <c r="F14" s="9" t="e">
        <f ca="1">+SUMIF(#REF!,'Summary 2021'!E14,#REF!)+SUMIF(#REF!,'Summary 2021'!E14,#REF!)+SUMIF(#REF!,'Summary 2021'!E14,#REF!)+SUMIF(#REF!,'Summary 2021'!E14,#REF!)+SUMIF(#REF!,'Summary 2021'!E14,#REF!)+SUMIF(#REF!,'Summary 2021'!E14,#REF!)+SUMIF(#REF!,'Summary 2021'!E14,#REF!)+SUMIF('Aug 2026'!$E$28:$F$46,'Summary 2021'!E14,'Aug 2026'!$F$28:$F$46)+SUMIF(#REF!,'Summary 2021'!E14,#REF!)+SUMIF(#REF!,'Summary 2021'!E14,#REF!)+SUMIF(#REF!,'Summary 2021'!E14,#REF!)+SUMIF(#REF!,'Summary 2021'!E14,#REF!)</f>
        <v>#REF!</v>
      </c>
      <c r="H14" s="4"/>
      <c r="K14" s="9"/>
      <c r="M14" s="4"/>
      <c r="P14" s="9"/>
    </row>
    <row r="15" spans="3:17" ht="18.75" customHeight="1" x14ac:dyDescent="0.3">
      <c r="C15" s="4"/>
      <c r="D15" s="11" t="s">
        <v>18</v>
      </c>
      <c r="E15" s="1" t="s">
        <v>33</v>
      </c>
      <c r="F15" s="9" t="e">
        <f ca="1">+SUMIF(#REF!,'Summary 2021'!E15,#REF!)+SUMIF(#REF!,'Summary 2021'!E15,#REF!)+SUMIF(#REF!,'Summary 2021'!E15,#REF!)+SUMIF(#REF!,'Summary 2021'!E15,#REF!)+SUMIF(#REF!,'Summary 2021'!E15,#REF!)+SUMIF(#REF!,'Summary 2021'!E15,#REF!)+SUMIF(#REF!,'Summary 2021'!E15,#REF!)+SUMIF('Aug 2026'!$E$28:$F$46,'Summary 2021'!E15,'Aug 2026'!$F$28:$F$46)+SUMIF(#REF!,'Summary 2021'!E15,#REF!)+SUMIF(#REF!,'Summary 2021'!E15,#REF!)+SUMIF(#REF!,'Summary 2021'!E15,#REF!)+SUMIF(#REF!,'Summary 2021'!E15,#REF!)</f>
        <v>#REF!</v>
      </c>
      <c r="H15" s="4"/>
      <c r="K15" s="9"/>
      <c r="M15" s="4"/>
      <c r="P15" s="9"/>
    </row>
    <row r="16" spans="3:17" s="2" customFormat="1" ht="18.75" customHeight="1" x14ac:dyDescent="0.3">
      <c r="C16" s="3"/>
      <c r="D16" s="2" t="s">
        <v>6</v>
      </c>
      <c r="F16" s="8" t="e">
        <f ca="1">SUM(F17:F23)</f>
        <v>#REF!</v>
      </c>
      <c r="H16" s="3"/>
      <c r="I16" s="2" t="s">
        <v>6</v>
      </c>
      <c r="K16" s="8">
        <f>SUM(K17:K23)</f>
        <v>0</v>
      </c>
      <c r="M16" s="3"/>
      <c r="N16" s="2" t="s">
        <v>6</v>
      </c>
      <c r="P16" s="8" t="e">
        <f ca="1">F16+K16</f>
        <v>#REF!</v>
      </c>
    </row>
    <row r="17" spans="3:16" ht="18.75" customHeight="1" x14ac:dyDescent="0.3">
      <c r="C17" s="4"/>
      <c r="D17" s="11" t="s">
        <v>4</v>
      </c>
      <c r="E17" s="1" t="s">
        <v>15</v>
      </c>
      <c r="F17" s="9" t="e">
        <f ca="1">+SUMIF(#REF!,'Summary 2021'!E17,#REF!)+SUMIF(#REF!,'Summary 2021'!E17,#REF!)+SUMIF(#REF!,'Summary 2021'!E17,#REF!)+SUMIF(#REF!,'Summary 2021'!E17,#REF!)+SUMIF(#REF!,'Summary 2021'!E17,#REF!)+SUMIF(#REF!,'Summary 2021'!E17,#REF!)+SUMIF(#REF!,'Summary 2021'!E17,#REF!)+SUMIF('Aug 2026'!$E$28:$F$46,'Summary 2021'!E17,'Aug 2026'!$F$28:$F$46)+SUMIF(#REF!,'Summary 2021'!E17,#REF!)+SUMIF(#REF!,'Summary 2021'!E17,#REF!)+SUMIF(#REF!,'Summary 2021'!E17,#REF!)+SUMIF(#REF!,'Summary 2021'!E17,#REF!)</f>
        <v>#REF!</v>
      </c>
      <c r="H17" s="4"/>
      <c r="I17" s="2" t="s">
        <v>4</v>
      </c>
      <c r="J17" s="1" t="s">
        <v>5</v>
      </c>
      <c r="K17" s="9">
        <v>0</v>
      </c>
      <c r="M17" s="4"/>
      <c r="P17" s="9"/>
    </row>
    <row r="18" spans="3:16" ht="18.75" customHeight="1" x14ac:dyDescent="0.3">
      <c r="C18" s="4"/>
      <c r="D18" s="11" t="s">
        <v>12</v>
      </c>
      <c r="E18" s="1" t="s">
        <v>13</v>
      </c>
      <c r="F18" s="9" t="e">
        <f ca="1">+SUMIF(#REF!,'Summary 2021'!E18,#REF!)+SUMIF(#REF!,'Summary 2021'!E18,#REF!)+SUMIF(#REF!,'Summary 2021'!E18,#REF!)+SUMIF(#REF!,'Summary 2021'!E18,#REF!)+SUMIF(#REF!,'Summary 2021'!E18,#REF!)+SUMIF(#REF!,'Summary 2021'!E18,#REF!)+SUMIF(#REF!,'Summary 2021'!E18,#REF!)+SUMIF('Aug 2026'!$E$28:$F$46,'Summary 2021'!E18,'Aug 2026'!$F$28:$F$46)+SUMIF(#REF!,'Summary 2021'!E18,#REF!)+SUMIF(#REF!,'Summary 2021'!E18,#REF!)+SUMIF(#REF!,'Summary 2021'!E18,#REF!)+SUMIF(#REF!,'Summary 2021'!E18,#REF!)</f>
        <v>#REF!</v>
      </c>
      <c r="H18" s="4"/>
      <c r="K18" s="9"/>
      <c r="M18" s="4"/>
      <c r="P18" s="9"/>
    </row>
    <row r="19" spans="3:16" ht="18.75" customHeight="1" x14ac:dyDescent="0.3">
      <c r="C19" s="4"/>
      <c r="D19" s="11" t="s">
        <v>14</v>
      </c>
      <c r="E19" s="1" t="s">
        <v>34</v>
      </c>
      <c r="F19" s="9" t="e">
        <f ca="1">+SUMIF(#REF!,'Summary 2021'!E19,#REF!)+SUMIF(#REF!,'Summary 2021'!E19,#REF!)+SUMIF(#REF!,'Summary 2021'!E19,#REF!)+SUMIF(#REF!,'Summary 2021'!E19,#REF!)+SUMIF(#REF!,'Summary 2021'!E19,#REF!)+SUMIF(#REF!,'Summary 2021'!E19,#REF!)+SUMIF(#REF!,'Summary 2021'!E19,#REF!)+SUMIF('Aug 2026'!$E$28:$F$46,'Summary 2021'!E19,'Aug 2026'!$F$28:$F$46)+SUMIF(#REF!,'Summary 2021'!E19,#REF!)+SUMIF(#REF!,'Summary 2021'!E19,#REF!)+SUMIF(#REF!,'Summary 2021'!E19,#REF!)+SUMIF(#REF!,'Summary 2021'!E19,#REF!)</f>
        <v>#REF!</v>
      </c>
      <c r="H19" s="4"/>
      <c r="K19" s="9"/>
      <c r="M19" s="4"/>
      <c r="P19" s="9"/>
    </row>
    <row r="20" spans="3:16" ht="18.75" customHeight="1" x14ac:dyDescent="0.3">
      <c r="C20" s="4"/>
      <c r="D20" s="11" t="s">
        <v>16</v>
      </c>
      <c r="E20" s="1" t="s">
        <v>28</v>
      </c>
      <c r="F20" s="9" t="e">
        <f ca="1">+SUMIF(#REF!,'Summary 2021'!E20,#REF!)+SUMIF(#REF!,'Summary 2021'!E20,#REF!)+SUMIF(#REF!,'Summary 2021'!E20,#REF!)+SUMIF(#REF!,'Summary 2021'!E20,#REF!)+SUMIF(#REF!,'Summary 2021'!E20,#REF!)+SUMIF(#REF!,'Summary 2021'!E20,#REF!)+SUMIF(#REF!,'Summary 2021'!E20,#REF!)+SUMIF('Aug 2026'!$E$28:$F$46,'Summary 2021'!E20,'Aug 2026'!$F$28:$F$46)+SUMIF(#REF!,'Summary 2021'!E20,#REF!)+SUMIF(#REF!,'Summary 2021'!E20,#REF!)+SUMIF(#REF!,'Summary 2021'!E20,#REF!)+SUMIF(#REF!,'Summary 2021'!E20,#REF!)</f>
        <v>#REF!</v>
      </c>
      <c r="H20" s="4"/>
      <c r="K20" s="9"/>
      <c r="M20" s="4"/>
      <c r="P20" s="9"/>
    </row>
    <row r="21" spans="3:16" ht="18.75" customHeight="1" x14ac:dyDescent="0.3">
      <c r="C21" s="4"/>
      <c r="D21" s="11" t="s">
        <v>17</v>
      </c>
      <c r="E21" s="1" t="s">
        <v>29</v>
      </c>
      <c r="F21" s="9" t="e">
        <f ca="1">+SUMIF(#REF!,'Summary 2021'!E21,#REF!)+SUMIF(#REF!,'Summary 2021'!E21,#REF!)+SUMIF(#REF!,'Summary 2021'!E21,#REF!)+SUMIF(#REF!,'Summary 2021'!E21,#REF!)+SUMIF(#REF!,'Summary 2021'!E21,#REF!)+SUMIF(#REF!,'Summary 2021'!E21,#REF!)+SUMIF(#REF!,'Summary 2021'!E21,#REF!)+SUMIF('Aug 2026'!$E$28:$F$46,'Summary 2021'!E21,'Aug 2026'!$F$28:$F$46)+SUMIF(#REF!,'Summary 2021'!E21,#REF!)+SUMIF(#REF!,'Summary 2021'!E21,#REF!)+SUMIF(#REF!,'Summary 2021'!E21,#REF!)+SUMIF(#REF!,'Summary 2021'!E21,#REF!)</f>
        <v>#REF!</v>
      </c>
      <c r="H21" s="4"/>
      <c r="K21" s="9"/>
      <c r="M21" s="4"/>
      <c r="P21" s="9"/>
    </row>
    <row r="22" spans="3:16" ht="18.75" customHeight="1" x14ac:dyDescent="0.3">
      <c r="C22" s="4"/>
      <c r="D22" s="11" t="s">
        <v>18</v>
      </c>
      <c r="E22" s="1" t="s">
        <v>30</v>
      </c>
      <c r="F22" s="9" t="e">
        <f ca="1">+SUMIF(#REF!,'Summary 2021'!E22,#REF!)+SUMIF(#REF!,'Summary 2021'!E22,#REF!)+SUMIF(#REF!,'Summary 2021'!E22,#REF!)+SUMIF(#REF!,'Summary 2021'!E22,#REF!)+SUMIF(#REF!,'Summary 2021'!E22,#REF!)+SUMIF(#REF!,'Summary 2021'!E22,#REF!)+SUMIF(#REF!,'Summary 2021'!E22,#REF!)+SUMIF('Aug 2026'!$E$28:$F$46,'Summary 2021'!E22,'Aug 2026'!$F$28:$F$46)+SUMIF(#REF!,'Summary 2021'!E22,#REF!)+SUMIF(#REF!,'Summary 2021'!E22,#REF!)+SUMIF(#REF!,'Summary 2021'!E22,#REF!)+SUMIF(#REF!,'Summary 2021'!E22,#REF!)</f>
        <v>#REF!</v>
      </c>
      <c r="H22" s="4"/>
      <c r="K22" s="9"/>
      <c r="M22" s="4"/>
      <c r="P22" s="9"/>
    </row>
    <row r="23" spans="3:16" ht="18.75" customHeight="1" x14ac:dyDescent="0.3">
      <c r="C23" s="4"/>
      <c r="D23" s="11" t="s">
        <v>19</v>
      </c>
      <c r="E23" s="1" t="s">
        <v>32</v>
      </c>
      <c r="F23" s="9" t="e">
        <f ca="1">+SUMIF(#REF!,'Summary 2021'!E23,#REF!)+SUMIF(#REF!,'Summary 2021'!E23,#REF!)+SUMIF(#REF!,'Summary 2021'!E23,#REF!)+SUMIF(#REF!,'Summary 2021'!E23,#REF!)+SUMIF(#REF!,'Summary 2021'!E23,#REF!)+SUMIF(#REF!,'Summary 2021'!E23,#REF!)+SUMIF(#REF!,'Summary 2021'!E23,#REF!)+SUMIF('Aug 2026'!$E$28:$F$46,'Summary 2021'!E23,'Aug 2026'!$F$28:$F$46)+SUMIF(#REF!,'Summary 2021'!E23,#REF!)+SUMIF(#REF!,'Summary 2021'!E23,#REF!)+SUMIF(#REF!,'Summary 2021'!E23,#REF!)+SUMIF(#REF!,'Summary 2021'!E23,#REF!)</f>
        <v>#REF!</v>
      </c>
      <c r="H23" s="4"/>
      <c r="K23" s="9"/>
      <c r="M23" s="4"/>
      <c r="P23" s="9"/>
    </row>
    <row r="24" spans="3:16" ht="18.75" customHeight="1" x14ac:dyDescent="0.3">
      <c r="C24" s="4"/>
      <c r="F24" s="9"/>
      <c r="H24" s="4"/>
      <c r="K24" s="9"/>
      <c r="M24" s="4"/>
      <c r="P24" s="9"/>
    </row>
    <row r="25" spans="3:16" s="2" customFormat="1" ht="18.75" customHeight="1" x14ac:dyDescent="0.3">
      <c r="C25" s="6" t="s">
        <v>11</v>
      </c>
      <c r="D25" s="7"/>
      <c r="E25" s="7"/>
      <c r="F25" s="10" t="e">
        <f ca="1">F6+F7-F16</f>
        <v>#REF!</v>
      </c>
      <c r="H25" s="6" t="s">
        <v>11</v>
      </c>
      <c r="I25" s="7"/>
      <c r="J25" s="7"/>
      <c r="K25" s="10" t="e">
        <f>K6+K7-K16</f>
        <v>#REF!</v>
      </c>
      <c r="M25" s="6" t="s">
        <v>11</v>
      </c>
      <c r="N25" s="7"/>
      <c r="O25" s="7"/>
      <c r="P25" s="10" t="e">
        <f ca="1">F25+K25</f>
        <v>#REF!</v>
      </c>
    </row>
    <row r="26" spans="3:16" ht="7.5" customHeight="1" x14ac:dyDescent="0.3"/>
    <row r="27" spans="3:16" ht="18.75" customHeight="1" x14ac:dyDescent="0.3">
      <c r="C27" s="1" t="s">
        <v>0</v>
      </c>
      <c r="P27" s="17"/>
    </row>
    <row r="28" spans="3:16" ht="18.75" customHeight="1" x14ac:dyDescent="0.3">
      <c r="D28" s="2" t="s">
        <v>1</v>
      </c>
    </row>
    <row r="29" spans="3:16" ht="18.75" customHeight="1" x14ac:dyDescent="0.3">
      <c r="D29" s="2" t="s">
        <v>2</v>
      </c>
    </row>
    <row r="36" spans="6:16" ht="18.75" customHeight="1" x14ac:dyDescent="0.3">
      <c r="F36" s="17" t="e">
        <f ca="1">+F25-#REF!</f>
        <v>#REF!</v>
      </c>
      <c r="K36" s="17" t="e">
        <f>+K25-#REF!</f>
        <v>#REF!</v>
      </c>
      <c r="P36" s="17" t="e">
        <f ca="1">+P25-#REF!</f>
        <v>#REF!</v>
      </c>
    </row>
  </sheetData>
  <mergeCells count="3">
    <mergeCell ref="C5:F5"/>
    <mergeCell ref="H5:K5"/>
    <mergeCell ref="M5:P5"/>
  </mergeCells>
  <pageMargins left="0.45" right="0.45" top="0.25" bottom="0.75" header="0.05" footer="0.3"/>
  <pageSetup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96E09-A8E6-4689-9897-2E012E4142C9}">
  <sheetPr>
    <pageSetUpPr fitToPage="1"/>
  </sheetPr>
  <dimension ref="C1:P57"/>
  <sheetViews>
    <sheetView tabSelected="1" workbookViewId="0">
      <selection activeCell="G4" sqref="G4"/>
    </sheetView>
  </sheetViews>
  <sheetFormatPr defaultColWidth="9.109375" defaultRowHeight="18.75" customHeight="1" x14ac:dyDescent="0.3"/>
  <cols>
    <col min="1" max="1" width="3.109375" style="1" customWidth="1"/>
    <col min="2" max="4" width="5.6640625" style="1" customWidth="1"/>
    <col min="5" max="5" width="30.6640625" style="1" customWidth="1"/>
    <col min="6" max="6" width="10.6640625" style="1" customWidth="1"/>
    <col min="7" max="7" width="1.6640625" style="1" customWidth="1"/>
    <col min="8" max="9" width="5.6640625" style="1" customWidth="1"/>
    <col min="10" max="10" width="30.6640625" style="1" customWidth="1"/>
    <col min="11" max="11" width="10.6640625" style="1" customWidth="1"/>
    <col min="12" max="12" width="1.6640625" style="1" customWidth="1"/>
    <col min="13" max="14" width="5.6640625" style="1" customWidth="1"/>
    <col min="15" max="15" width="30.6640625" style="1" customWidth="1"/>
    <col min="16" max="16" width="12.6640625" style="1" customWidth="1"/>
    <col min="17" max="16384" width="9.109375" style="1"/>
  </cols>
  <sheetData>
    <row r="1" spans="3:16" ht="10.5" customHeight="1" x14ac:dyDescent="0.3"/>
    <row r="2" spans="3:16" ht="16.5" customHeight="1" x14ac:dyDescent="0.85">
      <c r="C2" s="12" t="s">
        <v>20</v>
      </c>
      <c r="D2" s="21"/>
      <c r="E2" s="18"/>
      <c r="F2" s="19"/>
      <c r="G2" s="19"/>
      <c r="H2" s="19"/>
      <c r="I2" s="19"/>
      <c r="J2" s="19"/>
      <c r="L2" s="19"/>
    </row>
    <row r="3" spans="3:16" ht="16.5" customHeight="1" x14ac:dyDescent="0.85">
      <c r="C3" s="12" t="s">
        <v>36</v>
      </c>
      <c r="D3" s="22"/>
      <c r="E3" s="20"/>
      <c r="F3" s="19"/>
      <c r="G3" s="19"/>
      <c r="H3" s="19"/>
      <c r="I3" s="19"/>
      <c r="J3" s="19"/>
      <c r="L3" s="19"/>
    </row>
    <row r="4" spans="3:16" ht="34.5" customHeight="1" x14ac:dyDescent="0.3"/>
    <row r="5" spans="3:16" s="2" customFormat="1" ht="18.75" customHeight="1" x14ac:dyDescent="0.3">
      <c r="C5" s="24" t="s">
        <v>7</v>
      </c>
      <c r="D5" s="25"/>
      <c r="E5" s="25"/>
      <c r="F5" s="26"/>
      <c r="H5" s="24" t="s">
        <v>8</v>
      </c>
      <c r="I5" s="25"/>
      <c r="J5" s="25"/>
      <c r="K5" s="26"/>
      <c r="M5" s="27" t="s">
        <v>9</v>
      </c>
      <c r="N5" s="28"/>
      <c r="O5" s="28"/>
      <c r="P5" s="29"/>
    </row>
    <row r="6" spans="3:16" s="2" customFormat="1" ht="18.75" customHeight="1" x14ac:dyDescent="0.3">
      <c r="C6" s="15" t="s">
        <v>10</v>
      </c>
      <c r="D6" s="7"/>
      <c r="E6" s="7"/>
      <c r="F6" s="13">
        <v>44534.32</v>
      </c>
      <c r="H6" s="15" t="s">
        <v>10</v>
      </c>
      <c r="I6" s="7"/>
      <c r="J6" s="7"/>
      <c r="K6" s="14">
        <v>29424.19</v>
      </c>
      <c r="M6" s="15" t="s">
        <v>10</v>
      </c>
      <c r="N6" s="7"/>
      <c r="O6" s="7"/>
      <c r="P6" s="14">
        <f>F6+K6</f>
        <v>73958.509999999995</v>
      </c>
    </row>
    <row r="7" spans="3:16" s="2" customFormat="1" ht="18.75" customHeight="1" x14ac:dyDescent="0.3">
      <c r="C7" s="3"/>
      <c r="D7" s="2" t="s">
        <v>3</v>
      </c>
      <c r="F7" s="8">
        <f>+SUM(F8:F27)</f>
        <v>35956.79</v>
      </c>
      <c r="H7" s="3"/>
      <c r="I7" s="2" t="s">
        <v>3</v>
      </c>
      <c r="K7" s="8">
        <f>+SUM(K8)</f>
        <v>0</v>
      </c>
      <c r="M7" s="3"/>
      <c r="N7" s="2" t="s">
        <v>3</v>
      </c>
      <c r="P7" s="8">
        <f>F7+K7</f>
        <v>35956.79</v>
      </c>
    </row>
    <row r="8" spans="3:16" ht="18.75" customHeight="1" x14ac:dyDescent="0.3">
      <c r="C8" s="4"/>
      <c r="D8" s="11"/>
      <c r="E8" s="1" t="s">
        <v>37</v>
      </c>
      <c r="F8" s="9">
        <v>8740</v>
      </c>
      <c r="H8" s="4"/>
      <c r="I8" s="11"/>
      <c r="K8" s="9">
        <v>0</v>
      </c>
      <c r="M8" s="4"/>
      <c r="N8" s="5"/>
      <c r="P8" s="9"/>
    </row>
    <row r="9" spans="3:16" ht="18.75" customHeight="1" x14ac:dyDescent="0.3">
      <c r="C9" s="4"/>
      <c r="D9" s="11"/>
      <c r="E9" s="1" t="s">
        <v>38</v>
      </c>
      <c r="F9" s="9">
        <v>5000</v>
      </c>
      <c r="H9" s="4"/>
      <c r="I9" s="11"/>
      <c r="K9" s="9"/>
      <c r="M9" s="4"/>
      <c r="N9" s="5"/>
      <c r="P9" s="9"/>
    </row>
    <row r="10" spans="3:16" ht="18.75" customHeight="1" x14ac:dyDescent="0.3">
      <c r="C10" s="4"/>
      <c r="D10" s="11"/>
      <c r="E10" s="1" t="s">
        <v>39</v>
      </c>
      <c r="F10" s="9">
        <v>5000</v>
      </c>
      <c r="H10" s="4"/>
      <c r="I10" s="11"/>
      <c r="K10" s="9"/>
      <c r="M10" s="4"/>
      <c r="N10" s="5"/>
      <c r="P10" s="9"/>
    </row>
    <row r="11" spans="3:16" ht="18.75" customHeight="1" x14ac:dyDescent="0.3">
      <c r="C11" s="4"/>
      <c r="D11" s="11"/>
      <c r="E11" s="1" t="s">
        <v>73</v>
      </c>
      <c r="F11" s="9">
        <v>4799.9500000000007</v>
      </c>
      <c r="H11" s="4"/>
      <c r="I11" s="11"/>
      <c r="K11" s="9"/>
      <c r="M11" s="4"/>
      <c r="N11" s="5"/>
      <c r="P11" s="9"/>
    </row>
    <row r="12" spans="3:16" ht="18.75" customHeight="1" x14ac:dyDescent="0.3">
      <c r="C12" s="4"/>
      <c r="D12" s="11"/>
      <c r="E12" s="1" t="s">
        <v>74</v>
      </c>
      <c r="F12" s="9">
        <v>4366.84</v>
      </c>
      <c r="H12" s="4"/>
      <c r="I12" s="11"/>
      <c r="K12" s="9"/>
      <c r="M12" s="4"/>
      <c r="N12" s="5"/>
      <c r="P12" s="9"/>
    </row>
    <row r="13" spans="3:16" ht="18.75" customHeight="1" x14ac:dyDescent="0.3">
      <c r="C13" s="4"/>
      <c r="D13" s="11"/>
      <c r="E13" s="1" t="s">
        <v>41</v>
      </c>
      <c r="F13" s="9">
        <v>2500</v>
      </c>
      <c r="H13" s="4"/>
      <c r="I13" s="11"/>
      <c r="K13" s="9"/>
      <c r="M13" s="4"/>
      <c r="N13" s="5"/>
      <c r="P13" s="9"/>
    </row>
    <row r="14" spans="3:16" ht="18.75" customHeight="1" x14ac:dyDescent="0.3">
      <c r="C14" s="4"/>
      <c r="D14" s="11"/>
      <c r="E14" s="1" t="s">
        <v>42</v>
      </c>
      <c r="F14" s="9">
        <v>1500</v>
      </c>
      <c r="H14" s="4"/>
      <c r="I14" s="11"/>
      <c r="K14" s="9"/>
      <c r="M14" s="4"/>
      <c r="N14" s="5"/>
      <c r="P14" s="9"/>
    </row>
    <row r="15" spans="3:16" ht="18.75" customHeight="1" x14ac:dyDescent="0.3">
      <c r="C15" s="4"/>
      <c r="D15" s="11"/>
      <c r="E15" s="1" t="s">
        <v>43</v>
      </c>
      <c r="F15" s="9">
        <v>500</v>
      </c>
      <c r="H15" s="4"/>
      <c r="I15" s="11"/>
      <c r="K15" s="9"/>
      <c r="M15" s="4"/>
      <c r="N15" s="5"/>
      <c r="P15" s="9"/>
    </row>
    <row r="16" spans="3:16" ht="18.75" customHeight="1" x14ac:dyDescent="0.3">
      <c r="C16" s="4"/>
      <c r="D16" s="11"/>
      <c r="E16" s="1" t="s">
        <v>44</v>
      </c>
      <c r="F16" s="9">
        <v>500</v>
      </c>
      <c r="H16" s="4"/>
      <c r="I16" s="11"/>
      <c r="K16" s="9"/>
      <c r="M16" s="4"/>
      <c r="N16" s="5"/>
      <c r="P16" s="9"/>
    </row>
    <row r="17" spans="3:16" ht="18.75" customHeight="1" x14ac:dyDescent="0.3">
      <c r="C17" s="4"/>
      <c r="D17" s="11"/>
      <c r="E17" s="1" t="s">
        <v>45</v>
      </c>
      <c r="F17" s="9">
        <v>500</v>
      </c>
      <c r="H17" s="4"/>
      <c r="I17" s="11"/>
      <c r="K17" s="9"/>
      <c r="M17" s="4"/>
      <c r="N17" s="5"/>
      <c r="P17" s="9"/>
    </row>
    <row r="18" spans="3:16" ht="18.75" customHeight="1" x14ac:dyDescent="0.3">
      <c r="C18" s="4"/>
      <c r="D18" s="11"/>
      <c r="E18" s="1" t="s">
        <v>46</v>
      </c>
      <c r="F18" s="9">
        <v>500</v>
      </c>
      <c r="H18" s="4"/>
      <c r="I18" s="11"/>
      <c r="K18" s="9"/>
      <c r="M18" s="4"/>
      <c r="N18" s="5"/>
      <c r="P18" s="9"/>
    </row>
    <row r="19" spans="3:16" ht="18.75" customHeight="1" x14ac:dyDescent="0.3">
      <c r="C19" s="4"/>
      <c r="D19" s="11"/>
      <c r="E19" s="1" t="s">
        <v>47</v>
      </c>
      <c r="F19" s="9">
        <v>500</v>
      </c>
      <c r="H19" s="4"/>
      <c r="I19" s="11"/>
      <c r="K19" s="9"/>
      <c r="M19" s="4"/>
      <c r="N19" s="5"/>
      <c r="P19" s="9"/>
    </row>
    <row r="20" spans="3:16" ht="18.75" customHeight="1" x14ac:dyDescent="0.3">
      <c r="C20" s="4"/>
      <c r="D20" s="11"/>
      <c r="E20" s="1" t="s">
        <v>48</v>
      </c>
      <c r="F20" s="9">
        <v>450</v>
      </c>
      <c r="H20" s="4"/>
      <c r="I20" s="11"/>
      <c r="K20" s="9"/>
      <c r="M20" s="4"/>
      <c r="N20" s="5"/>
      <c r="P20" s="9"/>
    </row>
    <row r="21" spans="3:16" ht="18.75" customHeight="1" x14ac:dyDescent="0.3">
      <c r="C21" s="4"/>
      <c r="D21" s="11"/>
      <c r="E21" s="1" t="s">
        <v>49</v>
      </c>
      <c r="F21" s="9">
        <v>430</v>
      </c>
      <c r="H21" s="4"/>
      <c r="I21" s="11"/>
      <c r="K21" s="9"/>
      <c r="M21" s="4"/>
      <c r="N21" s="5"/>
      <c r="P21" s="9"/>
    </row>
    <row r="22" spans="3:16" ht="18.75" customHeight="1" x14ac:dyDescent="0.3">
      <c r="C22" s="4"/>
      <c r="D22" s="11"/>
      <c r="E22" s="1" t="s">
        <v>50</v>
      </c>
      <c r="F22" s="9">
        <v>200</v>
      </c>
      <c r="H22" s="4"/>
      <c r="I22" s="11"/>
      <c r="K22" s="9"/>
      <c r="M22" s="4"/>
      <c r="N22" s="5"/>
      <c r="P22" s="9"/>
    </row>
    <row r="23" spans="3:16" ht="18.75" customHeight="1" x14ac:dyDescent="0.3">
      <c r="C23" s="4"/>
      <c r="D23" s="11"/>
      <c r="E23" s="1" t="s">
        <v>51</v>
      </c>
      <c r="F23" s="9">
        <v>200</v>
      </c>
      <c r="H23" s="4"/>
      <c r="I23" s="11"/>
      <c r="K23" s="9"/>
      <c r="M23" s="4"/>
      <c r="N23" s="5"/>
      <c r="P23" s="9"/>
    </row>
    <row r="24" spans="3:16" ht="18.75" customHeight="1" x14ac:dyDescent="0.3">
      <c r="C24" s="4"/>
      <c r="D24" s="11"/>
      <c r="E24" s="1" t="s">
        <v>52</v>
      </c>
      <c r="F24" s="9">
        <v>150</v>
      </c>
      <c r="H24" s="4"/>
      <c r="I24" s="11"/>
      <c r="K24" s="9"/>
      <c r="M24" s="4"/>
      <c r="N24" s="5"/>
      <c r="P24" s="9"/>
    </row>
    <row r="25" spans="3:16" ht="18.75" customHeight="1" x14ac:dyDescent="0.3">
      <c r="C25" s="4"/>
      <c r="D25" s="11"/>
      <c r="E25" s="1" t="s">
        <v>53</v>
      </c>
      <c r="F25" s="9">
        <v>80</v>
      </c>
      <c r="H25" s="4"/>
      <c r="I25" s="11"/>
      <c r="K25" s="9"/>
      <c r="M25" s="4"/>
      <c r="N25" s="5"/>
      <c r="P25" s="9"/>
    </row>
    <row r="26" spans="3:16" ht="18.75" customHeight="1" x14ac:dyDescent="0.3">
      <c r="C26" s="4"/>
      <c r="D26" s="11"/>
      <c r="E26" s="1" t="s">
        <v>54</v>
      </c>
      <c r="F26" s="9">
        <v>40</v>
      </c>
      <c r="H26" s="4"/>
      <c r="I26" s="11"/>
      <c r="K26" s="9"/>
      <c r="M26" s="4"/>
      <c r="N26" s="5"/>
      <c r="P26" s="9"/>
    </row>
    <row r="27" spans="3:16" ht="18.75" customHeight="1" x14ac:dyDescent="0.3">
      <c r="C27" s="4"/>
      <c r="D27" s="11"/>
      <c r="F27" s="9"/>
      <c r="H27" s="4"/>
      <c r="I27" s="11"/>
      <c r="K27" s="9"/>
      <c r="M27" s="4"/>
      <c r="N27" s="5"/>
      <c r="P27" s="9"/>
    </row>
    <row r="28" spans="3:16" s="2" customFormat="1" ht="18.75" customHeight="1" x14ac:dyDescent="0.3">
      <c r="C28" s="3"/>
      <c r="D28" s="2" t="s">
        <v>6</v>
      </c>
      <c r="F28" s="8">
        <f>+SUM(F29:F46)</f>
        <v>52870.260000000009</v>
      </c>
      <c r="H28" s="3"/>
      <c r="I28" s="2" t="s">
        <v>6</v>
      </c>
      <c r="K28" s="8">
        <f>SUM(K29:K46)</f>
        <v>555</v>
      </c>
      <c r="M28" s="3"/>
      <c r="N28" s="2" t="s">
        <v>6</v>
      </c>
      <c r="P28" s="8">
        <f>F28+K28</f>
        <v>53425.260000000009</v>
      </c>
    </row>
    <row r="29" spans="3:16" ht="18.75" customHeight="1" x14ac:dyDescent="0.3">
      <c r="C29" s="4"/>
      <c r="D29" s="11"/>
      <c r="E29" s="1" t="s">
        <v>55</v>
      </c>
      <c r="F29" s="9">
        <v>87.13</v>
      </c>
      <c r="H29" s="4"/>
      <c r="I29" s="11"/>
      <c r="J29" s="1" t="s">
        <v>35</v>
      </c>
      <c r="K29" s="9">
        <v>555</v>
      </c>
      <c r="M29" s="4"/>
      <c r="N29" s="5"/>
      <c r="P29" s="9"/>
    </row>
    <row r="30" spans="3:16" ht="18.75" customHeight="1" x14ac:dyDescent="0.3">
      <c r="C30" s="4"/>
      <c r="D30" s="11"/>
      <c r="E30" s="1" t="s">
        <v>56</v>
      </c>
      <c r="F30" s="9">
        <v>150</v>
      </c>
      <c r="H30" s="4"/>
      <c r="I30" s="11"/>
      <c r="K30" s="9"/>
      <c r="M30" s="4"/>
      <c r="N30" s="5"/>
      <c r="P30" s="9"/>
    </row>
    <row r="31" spans="3:16" ht="18.75" customHeight="1" x14ac:dyDescent="0.3">
      <c r="C31" s="4"/>
      <c r="D31" s="11"/>
      <c r="E31" s="1" t="s">
        <v>57</v>
      </c>
      <c r="F31" s="9">
        <v>175.54</v>
      </c>
      <c r="H31" s="4"/>
      <c r="I31" s="11"/>
      <c r="K31" s="9"/>
      <c r="M31" s="4"/>
      <c r="N31" s="5"/>
      <c r="P31" s="9"/>
    </row>
    <row r="32" spans="3:16" ht="18.75" customHeight="1" x14ac:dyDescent="0.3">
      <c r="C32" s="4"/>
      <c r="D32" s="11"/>
      <c r="E32" s="1" t="s">
        <v>58</v>
      </c>
      <c r="F32" s="9">
        <v>298</v>
      </c>
      <c r="H32" s="4"/>
      <c r="I32" s="11"/>
      <c r="K32" s="9"/>
      <c r="M32" s="4"/>
      <c r="N32" s="5"/>
      <c r="P32" s="9"/>
    </row>
    <row r="33" spans="3:16" ht="18.75" customHeight="1" x14ac:dyDescent="0.3">
      <c r="C33" s="4"/>
      <c r="D33" s="11"/>
      <c r="E33" s="1" t="s">
        <v>59</v>
      </c>
      <c r="F33" s="9">
        <v>300</v>
      </c>
      <c r="H33" s="4"/>
      <c r="I33" s="11"/>
      <c r="K33" s="9"/>
      <c r="M33" s="4"/>
      <c r="N33" s="5"/>
      <c r="P33" s="9"/>
    </row>
    <row r="34" spans="3:16" ht="18.75" customHeight="1" x14ac:dyDescent="0.3">
      <c r="C34" s="4"/>
      <c r="D34" s="11"/>
      <c r="E34" s="1" t="s">
        <v>60</v>
      </c>
      <c r="F34" s="9">
        <v>350</v>
      </c>
      <c r="H34" s="4"/>
      <c r="I34" s="11"/>
      <c r="K34" s="9"/>
      <c r="M34" s="4"/>
      <c r="N34" s="5"/>
      <c r="P34" s="9"/>
    </row>
    <row r="35" spans="3:16" ht="18.75" customHeight="1" x14ac:dyDescent="0.3">
      <c r="C35" s="4"/>
      <c r="D35" s="11"/>
      <c r="E35" s="1" t="s">
        <v>61</v>
      </c>
      <c r="F35" s="9">
        <v>400</v>
      </c>
      <c r="H35" s="4"/>
      <c r="I35" s="11"/>
      <c r="K35" s="9"/>
      <c r="M35" s="4"/>
      <c r="N35" s="5"/>
      <c r="P35" s="9"/>
    </row>
    <row r="36" spans="3:16" ht="18.75" customHeight="1" x14ac:dyDescent="0.3">
      <c r="C36" s="4"/>
      <c r="D36" s="11"/>
      <c r="E36" s="1" t="s">
        <v>62</v>
      </c>
      <c r="F36" s="9">
        <v>591</v>
      </c>
      <c r="H36" s="4"/>
      <c r="I36" s="11"/>
      <c r="K36" s="9"/>
      <c r="M36" s="4"/>
      <c r="N36" s="5"/>
      <c r="P36" s="9"/>
    </row>
    <row r="37" spans="3:16" ht="18.75" customHeight="1" x14ac:dyDescent="0.3">
      <c r="C37" s="4"/>
      <c r="D37" s="11"/>
      <c r="E37" s="1" t="s">
        <v>63</v>
      </c>
      <c r="F37" s="9">
        <v>650</v>
      </c>
      <c r="H37" s="4"/>
      <c r="I37" s="11"/>
      <c r="K37" s="9"/>
      <c r="M37" s="4"/>
      <c r="N37" s="5"/>
      <c r="P37" s="9"/>
    </row>
    <row r="38" spans="3:16" ht="18.75" customHeight="1" x14ac:dyDescent="0.3">
      <c r="C38" s="4"/>
      <c r="D38" s="11"/>
      <c r="E38" s="1" t="s">
        <v>64</v>
      </c>
      <c r="F38" s="9">
        <v>700</v>
      </c>
      <c r="H38" s="4"/>
      <c r="I38" s="11"/>
      <c r="K38" s="9"/>
      <c r="M38" s="4"/>
      <c r="N38" s="5"/>
      <c r="P38" s="9"/>
    </row>
    <row r="39" spans="3:16" ht="18.75" customHeight="1" x14ac:dyDescent="0.3">
      <c r="C39" s="4"/>
      <c r="D39" s="11"/>
      <c r="E39" s="1" t="s">
        <v>65</v>
      </c>
      <c r="F39" s="9">
        <v>1500</v>
      </c>
      <c r="H39" s="4"/>
      <c r="I39" s="11"/>
      <c r="K39" s="9"/>
      <c r="M39" s="4"/>
      <c r="N39" s="5"/>
      <c r="P39" s="9"/>
    </row>
    <row r="40" spans="3:16" ht="18.75" customHeight="1" x14ac:dyDescent="0.3">
      <c r="C40" s="4"/>
      <c r="D40" s="11"/>
      <c r="E40" s="1" t="s">
        <v>66</v>
      </c>
      <c r="F40" s="9">
        <v>1500</v>
      </c>
      <c r="H40" s="4"/>
      <c r="I40" s="11"/>
      <c r="K40" s="9"/>
      <c r="M40" s="4"/>
      <c r="N40" s="5"/>
      <c r="P40" s="9"/>
    </row>
    <row r="41" spans="3:16" ht="18.75" customHeight="1" x14ac:dyDescent="0.3">
      <c r="C41" s="4"/>
      <c r="D41" s="11"/>
      <c r="E41" s="1" t="s">
        <v>67</v>
      </c>
      <c r="F41" s="9">
        <v>1904</v>
      </c>
      <c r="H41" s="4"/>
      <c r="I41" s="11"/>
      <c r="K41" s="9"/>
      <c r="M41" s="4"/>
      <c r="N41" s="5"/>
      <c r="P41" s="9"/>
    </row>
    <row r="42" spans="3:16" ht="18.75" customHeight="1" x14ac:dyDescent="0.3">
      <c r="C42" s="4"/>
      <c r="D42" s="11"/>
      <c r="E42" s="1" t="s">
        <v>68</v>
      </c>
      <c r="F42" s="9">
        <v>2506.3000000000002</v>
      </c>
      <c r="H42" s="4"/>
      <c r="I42" s="11"/>
      <c r="K42" s="9"/>
      <c r="M42" s="4"/>
      <c r="N42" s="5"/>
      <c r="P42" s="9"/>
    </row>
    <row r="43" spans="3:16" ht="18.75" customHeight="1" x14ac:dyDescent="0.3">
      <c r="C43" s="4"/>
      <c r="D43" s="11"/>
      <c r="E43" s="1" t="s">
        <v>69</v>
      </c>
      <c r="F43" s="9">
        <v>8276.9500000000007</v>
      </c>
      <c r="H43" s="4"/>
      <c r="I43" s="11"/>
      <c r="K43" s="9"/>
      <c r="M43" s="4"/>
      <c r="N43" s="5"/>
      <c r="P43" s="9"/>
    </row>
    <row r="44" spans="3:16" ht="18.75" customHeight="1" x14ac:dyDescent="0.3">
      <c r="C44" s="4"/>
      <c r="D44" s="11"/>
      <c r="E44" s="1" t="s">
        <v>70</v>
      </c>
      <c r="F44" s="9">
        <v>33481.340000000004</v>
      </c>
      <c r="H44" s="4"/>
      <c r="I44" s="11"/>
      <c r="K44" s="9"/>
      <c r="M44" s="4"/>
      <c r="N44" s="5"/>
      <c r="P44" s="9"/>
    </row>
    <row r="45" spans="3:16" ht="18.75" customHeight="1" x14ac:dyDescent="0.3">
      <c r="C45" s="4"/>
      <c r="D45" s="11"/>
      <c r="F45" s="9"/>
      <c r="H45" s="4"/>
      <c r="I45" s="11"/>
      <c r="K45" s="9"/>
      <c r="M45" s="4"/>
      <c r="N45" s="5"/>
      <c r="P45" s="9"/>
    </row>
    <row r="46" spans="3:16" ht="18.75" customHeight="1" x14ac:dyDescent="0.3">
      <c r="C46" s="4"/>
      <c r="D46" s="11"/>
      <c r="F46" s="9"/>
      <c r="H46" s="4"/>
      <c r="I46" s="11"/>
      <c r="K46" s="9"/>
      <c r="M46" s="4"/>
      <c r="N46" s="5"/>
      <c r="P46" s="9"/>
    </row>
    <row r="47" spans="3:16" ht="18.75" customHeight="1" x14ac:dyDescent="0.3">
      <c r="C47" s="4"/>
      <c r="F47" s="9"/>
      <c r="H47" s="4"/>
      <c r="K47" s="9"/>
      <c r="M47" s="4"/>
      <c r="P47" s="9"/>
    </row>
    <row r="48" spans="3:16" s="2" customFormat="1" ht="18.75" customHeight="1" x14ac:dyDescent="0.3">
      <c r="C48" s="6" t="s">
        <v>11</v>
      </c>
      <c r="D48" s="7"/>
      <c r="E48" s="7"/>
      <c r="F48" s="10">
        <f>F6+F7-F28</f>
        <v>27620.849999999991</v>
      </c>
      <c r="H48" s="6" t="s">
        <v>11</v>
      </c>
      <c r="I48" s="7"/>
      <c r="J48" s="7"/>
      <c r="K48" s="10">
        <f>K6+K7-K28</f>
        <v>28869.19</v>
      </c>
      <c r="M48" s="6" t="s">
        <v>11</v>
      </c>
      <c r="N48" s="7"/>
      <c r="O48" s="7"/>
      <c r="P48" s="10">
        <f>F48+K48</f>
        <v>56490.039999999994</v>
      </c>
    </row>
    <row r="49" spans="3:5" ht="7.5" customHeight="1" x14ac:dyDescent="0.3"/>
    <row r="50" spans="3:5" ht="18.75" customHeight="1" x14ac:dyDescent="0.3">
      <c r="C50" s="1" t="s">
        <v>0</v>
      </c>
    </row>
    <row r="51" spans="3:5" ht="18.75" customHeight="1" x14ac:dyDescent="0.3">
      <c r="D51" s="2" t="s">
        <v>72</v>
      </c>
    </row>
    <row r="52" spans="3:5" ht="18.75" customHeight="1" x14ac:dyDescent="0.3">
      <c r="D52" s="2" t="s">
        <v>71</v>
      </c>
    </row>
    <row r="54" spans="3:5" ht="18.75" customHeight="1" x14ac:dyDescent="0.3">
      <c r="C54" s="2"/>
    </row>
    <row r="57" spans="3:5" ht="18.75" customHeight="1" x14ac:dyDescent="0.3">
      <c r="E57" s="23"/>
    </row>
  </sheetData>
  <mergeCells count="3">
    <mergeCell ref="C5:F5"/>
    <mergeCell ref="H5:K5"/>
    <mergeCell ref="M5:P5"/>
  </mergeCells>
  <pageMargins left="0.45" right="0.45" top="0.25" bottom="0.75" header="0.05" footer="0.3"/>
  <pageSetup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86125-66C9-40A1-8044-52EEE30A61D1}">
  <dimension ref="A1:E153"/>
  <sheetViews>
    <sheetView workbookViewId="0">
      <pane ySplit="7" topLeftCell="A104" activePane="bottomLeft" state="frozen"/>
      <selection pane="bottomLeft" activeCell="B121" sqref="B121"/>
    </sheetView>
  </sheetViews>
  <sheetFormatPr defaultRowHeight="14.4" x14ac:dyDescent="0.3"/>
  <cols>
    <col min="2" max="2" width="84.77734375" customWidth="1"/>
    <col min="3" max="3" width="55.21875" bestFit="1" customWidth="1"/>
    <col min="4" max="4" width="15" customWidth="1"/>
    <col min="5" max="5" width="33.6640625" customWidth="1"/>
  </cols>
  <sheetData>
    <row r="1" spans="1:5" x14ac:dyDescent="0.3">
      <c r="A1" t="s">
        <v>79</v>
      </c>
      <c r="C1" t="s">
        <v>84</v>
      </c>
    </row>
    <row r="2" spans="1:5" x14ac:dyDescent="0.3">
      <c r="A2" t="s">
        <v>76</v>
      </c>
      <c r="C2" s="33">
        <v>44534.32</v>
      </c>
    </row>
    <row r="3" spans="1:5" x14ac:dyDescent="0.3">
      <c r="A3" t="s">
        <v>83</v>
      </c>
      <c r="C3" s="33">
        <v>35956.79</v>
      </c>
    </row>
    <row r="4" spans="1:5" x14ac:dyDescent="0.3">
      <c r="A4" t="s">
        <v>82</v>
      </c>
      <c r="C4" s="33">
        <v>-52870.26</v>
      </c>
    </row>
    <row r="5" spans="1:5" x14ac:dyDescent="0.3">
      <c r="A5" t="s">
        <v>81</v>
      </c>
      <c r="C5" s="33">
        <v>27620.85</v>
      </c>
    </row>
    <row r="6" spans="1:5" x14ac:dyDescent="0.3">
      <c r="C6" s="33"/>
    </row>
    <row r="7" spans="1:5" x14ac:dyDescent="0.3">
      <c r="A7" s="37" t="s">
        <v>80</v>
      </c>
      <c r="B7" s="37" t="s">
        <v>79</v>
      </c>
      <c r="C7" s="36" t="s">
        <v>78</v>
      </c>
      <c r="D7" s="35" t="s">
        <v>230</v>
      </c>
      <c r="E7" s="34" t="s">
        <v>229</v>
      </c>
    </row>
    <row r="8" spans="1:5" x14ac:dyDescent="0.3">
      <c r="A8" s="31">
        <v>46237</v>
      </c>
      <c r="B8" t="s">
        <v>228</v>
      </c>
      <c r="C8" s="33">
        <v>2500</v>
      </c>
      <c r="D8" s="30">
        <v>47034.32</v>
      </c>
      <c r="E8" s="32" t="s">
        <v>41</v>
      </c>
    </row>
    <row r="9" spans="1:5" x14ac:dyDescent="0.3">
      <c r="A9" s="31">
        <v>46237</v>
      </c>
      <c r="B9" t="s">
        <v>227</v>
      </c>
      <c r="C9" s="33">
        <v>200</v>
      </c>
      <c r="D9" s="30">
        <v>47234.32</v>
      </c>
      <c r="E9" s="32" t="s">
        <v>46</v>
      </c>
    </row>
    <row r="10" spans="1:5" x14ac:dyDescent="0.3">
      <c r="A10" s="31">
        <v>46237</v>
      </c>
      <c r="B10" t="s">
        <v>226</v>
      </c>
      <c r="C10" s="33">
        <v>100</v>
      </c>
      <c r="D10" s="30">
        <v>47334.32</v>
      </c>
      <c r="E10" s="32" t="s">
        <v>37</v>
      </c>
    </row>
    <row r="11" spans="1:5" x14ac:dyDescent="0.3">
      <c r="A11" s="31">
        <v>46237</v>
      </c>
      <c r="B11" t="s">
        <v>225</v>
      </c>
      <c r="C11" s="33">
        <v>100</v>
      </c>
      <c r="D11" s="30">
        <v>47434.32</v>
      </c>
      <c r="E11" s="32" t="s">
        <v>37</v>
      </c>
    </row>
    <row r="12" spans="1:5" x14ac:dyDescent="0.3">
      <c r="A12" s="31">
        <v>46237</v>
      </c>
      <c r="B12" t="s">
        <v>224</v>
      </c>
      <c r="C12" s="33">
        <v>100</v>
      </c>
      <c r="D12" s="30">
        <v>47534.32</v>
      </c>
      <c r="E12" s="32" t="s">
        <v>37</v>
      </c>
    </row>
    <row r="13" spans="1:5" x14ac:dyDescent="0.3">
      <c r="A13" s="31">
        <v>46237</v>
      </c>
      <c r="B13" t="s">
        <v>223</v>
      </c>
      <c r="C13" s="33">
        <v>100</v>
      </c>
      <c r="D13" s="30">
        <v>47634.32</v>
      </c>
      <c r="E13" s="32" t="s">
        <v>37</v>
      </c>
    </row>
    <row r="14" spans="1:5" x14ac:dyDescent="0.3">
      <c r="A14" s="31">
        <v>46237</v>
      </c>
      <c r="B14" t="s">
        <v>222</v>
      </c>
      <c r="C14" s="33">
        <v>100</v>
      </c>
      <c r="D14" s="30">
        <v>47734.32</v>
      </c>
      <c r="E14" s="32" t="s">
        <v>37</v>
      </c>
    </row>
    <row r="15" spans="1:5" x14ac:dyDescent="0.3">
      <c r="A15" s="31">
        <v>46237</v>
      </c>
      <c r="B15" t="s">
        <v>221</v>
      </c>
      <c r="C15" s="33">
        <v>100</v>
      </c>
      <c r="D15" s="30">
        <v>47834.32</v>
      </c>
      <c r="E15" s="32" t="s">
        <v>37</v>
      </c>
    </row>
    <row r="16" spans="1:5" x14ac:dyDescent="0.3">
      <c r="A16" s="31">
        <v>46237</v>
      </c>
      <c r="B16" t="s">
        <v>220</v>
      </c>
      <c r="C16" s="33">
        <v>100</v>
      </c>
      <c r="D16" s="30">
        <v>47934.32</v>
      </c>
      <c r="E16" s="32" t="s">
        <v>37</v>
      </c>
    </row>
    <row r="17" spans="1:5" x14ac:dyDescent="0.3">
      <c r="A17" s="31">
        <v>46237</v>
      </c>
      <c r="B17" t="s">
        <v>219</v>
      </c>
      <c r="C17" s="33">
        <v>100</v>
      </c>
      <c r="D17" s="30">
        <v>48034.32</v>
      </c>
      <c r="E17" s="32" t="s">
        <v>37</v>
      </c>
    </row>
    <row r="18" spans="1:5" x14ac:dyDescent="0.3">
      <c r="A18" s="31">
        <v>46237</v>
      </c>
      <c r="B18" t="s">
        <v>218</v>
      </c>
      <c r="C18" s="33">
        <v>100</v>
      </c>
      <c r="D18" s="30">
        <v>48134.32</v>
      </c>
      <c r="E18" s="32" t="s">
        <v>37</v>
      </c>
    </row>
    <row r="19" spans="1:5" x14ac:dyDescent="0.3">
      <c r="A19" s="31">
        <v>46237</v>
      </c>
      <c r="B19" t="s">
        <v>217</v>
      </c>
      <c r="C19" s="33">
        <v>100</v>
      </c>
      <c r="D19" s="30">
        <v>48234.32</v>
      </c>
      <c r="E19" s="32" t="s">
        <v>37</v>
      </c>
    </row>
    <row r="20" spans="1:5" x14ac:dyDescent="0.3">
      <c r="A20" s="31">
        <v>46237</v>
      </c>
      <c r="B20" t="s">
        <v>216</v>
      </c>
      <c r="C20" s="33">
        <v>100</v>
      </c>
      <c r="D20" s="30">
        <v>48334.32</v>
      </c>
      <c r="E20" s="32" t="s">
        <v>37</v>
      </c>
    </row>
    <row r="21" spans="1:5" x14ac:dyDescent="0.3">
      <c r="A21" s="31">
        <v>46237</v>
      </c>
      <c r="B21" t="s">
        <v>215</v>
      </c>
      <c r="C21" s="33">
        <v>100</v>
      </c>
      <c r="D21" s="30">
        <v>48434.32</v>
      </c>
      <c r="E21" s="32" t="s">
        <v>37</v>
      </c>
    </row>
    <row r="22" spans="1:5" x14ac:dyDescent="0.3">
      <c r="A22" s="31">
        <v>46237</v>
      </c>
      <c r="B22" t="s">
        <v>214</v>
      </c>
      <c r="C22" s="33">
        <v>100</v>
      </c>
      <c r="D22" s="30">
        <v>48534.32</v>
      </c>
      <c r="E22" s="32" t="s">
        <v>37</v>
      </c>
    </row>
    <row r="23" spans="1:5" x14ac:dyDescent="0.3">
      <c r="A23" s="31">
        <v>46237</v>
      </c>
      <c r="B23" t="s">
        <v>213</v>
      </c>
      <c r="C23" s="33">
        <v>100</v>
      </c>
      <c r="D23" s="30">
        <v>48634.32</v>
      </c>
      <c r="E23" s="32" t="s">
        <v>37</v>
      </c>
    </row>
    <row r="24" spans="1:5" x14ac:dyDescent="0.3">
      <c r="A24" s="31">
        <v>46237</v>
      </c>
      <c r="B24" t="s">
        <v>212</v>
      </c>
      <c r="C24" s="33">
        <v>100</v>
      </c>
      <c r="D24" s="30">
        <v>48734.32</v>
      </c>
      <c r="E24" s="32" t="s">
        <v>37</v>
      </c>
    </row>
    <row r="25" spans="1:5" x14ac:dyDescent="0.3">
      <c r="A25" s="31">
        <v>46237</v>
      </c>
      <c r="B25" t="s">
        <v>211</v>
      </c>
      <c r="C25" s="33">
        <v>100</v>
      </c>
      <c r="D25" s="30">
        <v>48834.32</v>
      </c>
      <c r="E25" s="32" t="s">
        <v>37</v>
      </c>
    </row>
    <row r="26" spans="1:5" x14ac:dyDescent="0.3">
      <c r="A26" s="31">
        <v>46237</v>
      </c>
      <c r="B26" t="s">
        <v>210</v>
      </c>
      <c r="C26" s="33">
        <v>100</v>
      </c>
      <c r="D26" s="30">
        <v>48934.32</v>
      </c>
      <c r="E26" s="32" t="s">
        <v>37</v>
      </c>
    </row>
    <row r="27" spans="1:5" x14ac:dyDescent="0.3">
      <c r="A27" s="31">
        <v>46237</v>
      </c>
      <c r="B27" t="s">
        <v>209</v>
      </c>
      <c r="C27" s="33">
        <v>100</v>
      </c>
      <c r="D27" s="30">
        <v>49034.32</v>
      </c>
      <c r="E27" s="32" t="s">
        <v>37</v>
      </c>
    </row>
    <row r="28" spans="1:5" x14ac:dyDescent="0.3">
      <c r="A28" s="31">
        <v>46237</v>
      </c>
      <c r="B28" t="s">
        <v>208</v>
      </c>
      <c r="C28" s="33">
        <v>100</v>
      </c>
      <c r="D28" s="30">
        <v>49134.32</v>
      </c>
      <c r="E28" s="32" t="s">
        <v>37</v>
      </c>
    </row>
    <row r="29" spans="1:5" x14ac:dyDescent="0.3">
      <c r="A29" s="31">
        <v>46237</v>
      </c>
      <c r="B29" t="s">
        <v>207</v>
      </c>
      <c r="C29" s="33">
        <v>100</v>
      </c>
      <c r="D29" s="30">
        <v>49234.32</v>
      </c>
      <c r="E29" s="32" t="s">
        <v>37</v>
      </c>
    </row>
    <row r="30" spans="1:5" x14ac:dyDescent="0.3">
      <c r="A30" s="31">
        <v>46237</v>
      </c>
      <c r="B30" t="s">
        <v>206</v>
      </c>
      <c r="C30" s="33">
        <v>100</v>
      </c>
      <c r="D30" s="30">
        <v>49334.32</v>
      </c>
      <c r="E30" s="32" t="s">
        <v>37</v>
      </c>
    </row>
    <row r="31" spans="1:5" x14ac:dyDescent="0.3">
      <c r="A31" s="31">
        <v>46237</v>
      </c>
      <c r="B31" t="s">
        <v>205</v>
      </c>
      <c r="C31" s="33">
        <v>100</v>
      </c>
      <c r="D31" s="30">
        <v>49434.32</v>
      </c>
      <c r="E31" s="32" t="s">
        <v>37</v>
      </c>
    </row>
    <row r="32" spans="1:5" x14ac:dyDescent="0.3">
      <c r="A32" s="31">
        <v>46237</v>
      </c>
      <c r="B32" t="s">
        <v>204</v>
      </c>
      <c r="C32" s="33">
        <v>100</v>
      </c>
      <c r="D32" s="30">
        <v>49534.32</v>
      </c>
      <c r="E32" s="32" t="s">
        <v>37</v>
      </c>
    </row>
    <row r="33" spans="1:5" x14ac:dyDescent="0.3">
      <c r="A33" s="31">
        <v>46237</v>
      </c>
      <c r="B33" t="s">
        <v>203</v>
      </c>
      <c r="C33" s="33">
        <v>100</v>
      </c>
      <c r="D33" s="30">
        <v>49634.32</v>
      </c>
      <c r="E33" s="32" t="s">
        <v>37</v>
      </c>
    </row>
    <row r="34" spans="1:5" x14ac:dyDescent="0.3">
      <c r="A34" s="31">
        <v>46237</v>
      </c>
      <c r="B34" t="s">
        <v>202</v>
      </c>
      <c r="C34" s="33">
        <v>100</v>
      </c>
      <c r="D34" s="30">
        <v>49734.32</v>
      </c>
      <c r="E34" s="32" t="s">
        <v>37</v>
      </c>
    </row>
    <row r="35" spans="1:5" x14ac:dyDescent="0.3">
      <c r="A35" s="31">
        <v>46237</v>
      </c>
      <c r="B35" t="s">
        <v>201</v>
      </c>
      <c r="C35" s="33">
        <v>100</v>
      </c>
      <c r="D35" s="30">
        <v>49834.32</v>
      </c>
      <c r="E35" s="32" t="s">
        <v>37</v>
      </c>
    </row>
    <row r="36" spans="1:5" x14ac:dyDescent="0.3">
      <c r="A36" s="31">
        <v>46237</v>
      </c>
      <c r="B36" t="s">
        <v>200</v>
      </c>
      <c r="C36" s="33">
        <v>100</v>
      </c>
      <c r="D36" s="30">
        <v>49934.32</v>
      </c>
      <c r="E36" s="32" t="s">
        <v>37</v>
      </c>
    </row>
    <row r="37" spans="1:5" x14ac:dyDescent="0.3">
      <c r="A37" s="31">
        <v>46237</v>
      </c>
      <c r="B37" t="s">
        <v>199</v>
      </c>
      <c r="C37" s="33">
        <v>100</v>
      </c>
      <c r="D37" s="30">
        <v>50034.32</v>
      </c>
      <c r="E37" s="32" t="s">
        <v>37</v>
      </c>
    </row>
    <row r="38" spans="1:5" x14ac:dyDescent="0.3">
      <c r="A38" s="31">
        <v>46237</v>
      </c>
      <c r="B38" t="s">
        <v>198</v>
      </c>
      <c r="C38" s="33">
        <v>100</v>
      </c>
      <c r="D38" s="30">
        <v>50134.32</v>
      </c>
      <c r="E38" s="32" t="s">
        <v>37</v>
      </c>
    </row>
    <row r="39" spans="1:5" x14ac:dyDescent="0.3">
      <c r="A39" s="31">
        <v>46237</v>
      </c>
      <c r="B39" t="s">
        <v>197</v>
      </c>
      <c r="C39" s="33">
        <v>100</v>
      </c>
      <c r="D39" s="30">
        <v>50234.32</v>
      </c>
      <c r="E39" s="32" t="s">
        <v>37</v>
      </c>
    </row>
    <row r="40" spans="1:5" x14ac:dyDescent="0.3">
      <c r="A40" s="31">
        <v>46237</v>
      </c>
      <c r="B40" t="s">
        <v>196</v>
      </c>
      <c r="C40" s="33">
        <v>100</v>
      </c>
      <c r="D40" s="30">
        <v>50334.32</v>
      </c>
      <c r="E40" s="32" t="s">
        <v>37</v>
      </c>
    </row>
    <row r="41" spans="1:5" x14ac:dyDescent="0.3">
      <c r="A41" s="31">
        <v>46237</v>
      </c>
      <c r="B41" t="s">
        <v>195</v>
      </c>
      <c r="C41" s="33">
        <v>100</v>
      </c>
      <c r="D41" s="30">
        <v>50434.32</v>
      </c>
      <c r="E41" s="32" t="s">
        <v>37</v>
      </c>
    </row>
    <row r="42" spans="1:5" x14ac:dyDescent="0.3">
      <c r="A42" s="31">
        <v>46237</v>
      </c>
      <c r="B42" t="s">
        <v>194</v>
      </c>
      <c r="C42" s="33">
        <v>100</v>
      </c>
      <c r="D42" s="30">
        <v>50534.32</v>
      </c>
      <c r="E42" s="32" t="s">
        <v>37</v>
      </c>
    </row>
    <row r="43" spans="1:5" x14ac:dyDescent="0.3">
      <c r="A43" s="31">
        <v>46237</v>
      </c>
      <c r="B43" t="s">
        <v>193</v>
      </c>
      <c r="C43" s="33">
        <v>100</v>
      </c>
      <c r="D43" s="30">
        <v>50634.32</v>
      </c>
      <c r="E43" s="32" t="s">
        <v>37</v>
      </c>
    </row>
    <row r="44" spans="1:5" x14ac:dyDescent="0.3">
      <c r="A44" s="31">
        <v>46237</v>
      </c>
      <c r="B44" t="s">
        <v>192</v>
      </c>
      <c r="C44" s="33">
        <v>100</v>
      </c>
      <c r="D44" s="30">
        <v>50734.32</v>
      </c>
      <c r="E44" s="32" t="s">
        <v>37</v>
      </c>
    </row>
    <row r="45" spans="1:5" x14ac:dyDescent="0.3">
      <c r="A45" s="31">
        <v>46237</v>
      </c>
      <c r="B45" t="s">
        <v>191</v>
      </c>
      <c r="C45" s="33">
        <v>100</v>
      </c>
      <c r="D45" s="30">
        <v>50834.32</v>
      </c>
      <c r="E45" s="32" t="s">
        <v>37</v>
      </c>
    </row>
    <row r="46" spans="1:5" x14ac:dyDescent="0.3">
      <c r="A46" s="31">
        <v>46237</v>
      </c>
      <c r="B46" t="s">
        <v>190</v>
      </c>
      <c r="C46" s="33">
        <v>100</v>
      </c>
      <c r="D46" s="30">
        <v>50934.32</v>
      </c>
      <c r="E46" s="32" t="s">
        <v>37</v>
      </c>
    </row>
    <row r="47" spans="1:5" x14ac:dyDescent="0.3">
      <c r="A47" s="31">
        <v>46237</v>
      </c>
      <c r="B47" t="s">
        <v>189</v>
      </c>
      <c r="C47" s="33">
        <v>70</v>
      </c>
      <c r="D47" s="30">
        <v>51004.32</v>
      </c>
      <c r="E47" s="32" t="s">
        <v>49</v>
      </c>
    </row>
    <row r="48" spans="1:5" x14ac:dyDescent="0.3">
      <c r="A48" s="31">
        <v>46237</v>
      </c>
      <c r="B48" t="s">
        <v>188</v>
      </c>
      <c r="C48" s="33">
        <v>35</v>
      </c>
      <c r="D48" s="30">
        <v>51039.32</v>
      </c>
      <c r="E48" s="32" t="s">
        <v>49</v>
      </c>
    </row>
    <row r="49" spans="1:5" x14ac:dyDescent="0.3">
      <c r="A49" s="31">
        <v>46237</v>
      </c>
      <c r="B49" t="s">
        <v>187</v>
      </c>
      <c r="C49" s="33">
        <v>-1831.03</v>
      </c>
      <c r="D49" s="30">
        <v>49208.29</v>
      </c>
      <c r="E49" s="32" t="s">
        <v>68</v>
      </c>
    </row>
    <row r="50" spans="1:5" x14ac:dyDescent="0.3">
      <c r="A50" s="31">
        <v>46238</v>
      </c>
      <c r="B50" t="s">
        <v>186</v>
      </c>
      <c r="C50" s="33">
        <v>443.99</v>
      </c>
      <c r="D50" s="30">
        <v>49652.28</v>
      </c>
      <c r="E50" s="32" t="s">
        <v>35</v>
      </c>
    </row>
    <row r="51" spans="1:5" x14ac:dyDescent="0.3">
      <c r="A51" s="31">
        <v>46238</v>
      </c>
      <c r="B51" t="s">
        <v>185</v>
      </c>
      <c r="C51" s="33">
        <v>200</v>
      </c>
      <c r="D51" s="30">
        <v>49852.28</v>
      </c>
      <c r="E51" s="32" t="s">
        <v>48</v>
      </c>
    </row>
    <row r="52" spans="1:5" x14ac:dyDescent="0.3">
      <c r="A52" s="31">
        <v>46238</v>
      </c>
      <c r="B52" t="s">
        <v>184</v>
      </c>
      <c r="C52" s="33">
        <v>200</v>
      </c>
      <c r="D52" s="30">
        <v>50052.28</v>
      </c>
      <c r="E52" s="32" t="s">
        <v>37</v>
      </c>
    </row>
    <row r="53" spans="1:5" x14ac:dyDescent="0.3">
      <c r="A53" s="31">
        <v>46238</v>
      </c>
      <c r="B53" t="s">
        <v>183</v>
      </c>
      <c r="C53" s="33">
        <v>168.77</v>
      </c>
      <c r="D53" s="30">
        <v>50221.05</v>
      </c>
      <c r="E53" s="32" t="s">
        <v>40</v>
      </c>
    </row>
    <row r="54" spans="1:5" x14ac:dyDescent="0.3">
      <c r="A54" s="31">
        <v>46238</v>
      </c>
      <c r="B54" t="s">
        <v>182</v>
      </c>
      <c r="C54" s="33">
        <v>100</v>
      </c>
      <c r="D54" s="30">
        <v>50321.05</v>
      </c>
      <c r="E54" s="32" t="s">
        <v>37</v>
      </c>
    </row>
    <row r="55" spans="1:5" x14ac:dyDescent="0.3">
      <c r="A55" s="31">
        <v>46238</v>
      </c>
      <c r="B55" t="s">
        <v>181</v>
      </c>
      <c r="C55" s="33">
        <v>100</v>
      </c>
      <c r="D55" s="30">
        <v>50421.05</v>
      </c>
      <c r="E55" s="32" t="s">
        <v>37</v>
      </c>
    </row>
    <row r="56" spans="1:5" x14ac:dyDescent="0.3">
      <c r="A56" s="31">
        <v>46238</v>
      </c>
      <c r="B56" t="s">
        <v>180</v>
      </c>
      <c r="C56" s="33">
        <v>100</v>
      </c>
      <c r="D56" s="30">
        <v>50521.05</v>
      </c>
      <c r="E56" s="32" t="s">
        <v>37</v>
      </c>
    </row>
    <row r="57" spans="1:5" x14ac:dyDescent="0.3">
      <c r="A57" s="31">
        <v>46238</v>
      </c>
      <c r="B57" t="s">
        <v>179</v>
      </c>
      <c r="C57" s="33">
        <v>100</v>
      </c>
      <c r="D57" s="30">
        <v>50621.05</v>
      </c>
      <c r="E57" s="32" t="s">
        <v>37</v>
      </c>
    </row>
    <row r="58" spans="1:5" x14ac:dyDescent="0.3">
      <c r="A58" s="31">
        <v>46238</v>
      </c>
      <c r="B58" t="s">
        <v>178</v>
      </c>
      <c r="C58" s="33">
        <v>100</v>
      </c>
      <c r="D58" s="30">
        <v>50721.05</v>
      </c>
      <c r="E58" s="32" t="s">
        <v>37</v>
      </c>
    </row>
    <row r="59" spans="1:5" x14ac:dyDescent="0.3">
      <c r="A59" s="31">
        <v>46238</v>
      </c>
      <c r="B59" t="s">
        <v>177</v>
      </c>
      <c r="C59" s="33">
        <v>100</v>
      </c>
      <c r="D59" s="30">
        <v>50821.05</v>
      </c>
      <c r="E59" s="32" t="s">
        <v>37</v>
      </c>
    </row>
    <row r="60" spans="1:5" x14ac:dyDescent="0.3">
      <c r="A60" s="31">
        <v>46238</v>
      </c>
      <c r="B60" t="s">
        <v>176</v>
      </c>
      <c r="C60" s="33">
        <v>100</v>
      </c>
      <c r="D60" s="30">
        <v>50921.05</v>
      </c>
      <c r="E60" s="32" t="s">
        <v>37</v>
      </c>
    </row>
    <row r="61" spans="1:5" x14ac:dyDescent="0.3">
      <c r="A61" s="31">
        <v>46238</v>
      </c>
      <c r="B61" t="s">
        <v>175</v>
      </c>
      <c r="C61" s="33">
        <v>100</v>
      </c>
      <c r="D61" s="30">
        <v>51021.05</v>
      </c>
      <c r="E61" s="32" t="s">
        <v>37</v>
      </c>
    </row>
    <row r="62" spans="1:5" x14ac:dyDescent="0.3">
      <c r="A62" s="31">
        <v>46238</v>
      </c>
      <c r="B62" t="s">
        <v>174</v>
      </c>
      <c r="C62" s="33">
        <v>100</v>
      </c>
      <c r="D62" s="30">
        <v>51121.05</v>
      </c>
      <c r="E62" s="32" t="s">
        <v>37</v>
      </c>
    </row>
    <row r="63" spans="1:5" x14ac:dyDescent="0.3">
      <c r="A63" s="31">
        <v>46238</v>
      </c>
      <c r="B63" t="s">
        <v>173</v>
      </c>
      <c r="C63" s="33">
        <v>100</v>
      </c>
      <c r="D63" s="30">
        <v>51221.05</v>
      </c>
      <c r="E63" s="32" t="s">
        <v>37</v>
      </c>
    </row>
    <row r="64" spans="1:5" x14ac:dyDescent="0.3">
      <c r="A64" s="31">
        <v>46238</v>
      </c>
      <c r="B64" t="s">
        <v>172</v>
      </c>
      <c r="C64" s="33">
        <v>100</v>
      </c>
      <c r="D64" s="30">
        <v>51321.05</v>
      </c>
      <c r="E64" s="32" t="s">
        <v>37</v>
      </c>
    </row>
    <row r="65" spans="1:5" x14ac:dyDescent="0.3">
      <c r="A65" s="31">
        <v>46238</v>
      </c>
      <c r="B65" t="s">
        <v>171</v>
      </c>
      <c r="C65" s="33">
        <v>100</v>
      </c>
      <c r="D65" s="30">
        <v>51421.05</v>
      </c>
      <c r="E65" s="32" t="s">
        <v>37</v>
      </c>
    </row>
    <row r="66" spans="1:5" x14ac:dyDescent="0.3">
      <c r="A66" s="31">
        <v>46238</v>
      </c>
      <c r="B66" t="s">
        <v>170</v>
      </c>
      <c r="C66" s="33">
        <v>100</v>
      </c>
      <c r="D66" s="30">
        <v>51521.05</v>
      </c>
      <c r="E66" s="32" t="s">
        <v>37</v>
      </c>
    </row>
    <row r="67" spans="1:5" x14ac:dyDescent="0.3">
      <c r="A67" s="31">
        <v>46238</v>
      </c>
      <c r="B67" t="s">
        <v>169</v>
      </c>
      <c r="C67" s="33">
        <v>100</v>
      </c>
      <c r="D67" s="30">
        <v>51621.05</v>
      </c>
      <c r="E67" s="32" t="s">
        <v>37</v>
      </c>
    </row>
    <row r="68" spans="1:5" x14ac:dyDescent="0.3">
      <c r="A68" s="31">
        <v>46238</v>
      </c>
      <c r="B68" t="s">
        <v>168</v>
      </c>
      <c r="C68" s="33">
        <v>100</v>
      </c>
      <c r="D68" s="30">
        <v>51721.05</v>
      </c>
      <c r="E68" s="32" t="s">
        <v>37</v>
      </c>
    </row>
    <row r="69" spans="1:5" x14ac:dyDescent="0.3">
      <c r="A69" s="31">
        <v>46238</v>
      </c>
      <c r="B69" t="s">
        <v>167</v>
      </c>
      <c r="C69" s="33">
        <v>100</v>
      </c>
      <c r="D69" s="30">
        <v>51821.05</v>
      </c>
      <c r="E69" s="32" t="s">
        <v>37</v>
      </c>
    </row>
    <row r="70" spans="1:5" x14ac:dyDescent="0.3">
      <c r="A70" s="31">
        <v>46238</v>
      </c>
      <c r="B70" t="s">
        <v>166</v>
      </c>
      <c r="C70" s="33">
        <v>-250</v>
      </c>
      <c r="D70" s="30">
        <v>51571.05</v>
      </c>
      <c r="E70" s="32" t="s">
        <v>63</v>
      </c>
    </row>
    <row r="71" spans="1:5" x14ac:dyDescent="0.3">
      <c r="A71" s="31">
        <v>46239</v>
      </c>
      <c r="B71" t="s">
        <v>165</v>
      </c>
      <c r="C71" s="33">
        <v>2078.19</v>
      </c>
      <c r="D71" s="30">
        <v>53649.24</v>
      </c>
      <c r="E71" s="32" t="s">
        <v>40</v>
      </c>
    </row>
    <row r="72" spans="1:5" x14ac:dyDescent="0.3">
      <c r="A72" s="31">
        <v>46239</v>
      </c>
      <c r="B72" t="s">
        <v>164</v>
      </c>
      <c r="C72" s="33">
        <v>300</v>
      </c>
      <c r="D72" s="30">
        <v>53949.24</v>
      </c>
      <c r="E72" s="32" t="s">
        <v>46</v>
      </c>
    </row>
    <row r="73" spans="1:5" x14ac:dyDescent="0.3">
      <c r="A73" s="31">
        <v>46239</v>
      </c>
      <c r="B73" t="s">
        <v>163</v>
      </c>
      <c r="C73" s="33">
        <v>300</v>
      </c>
      <c r="D73" s="30">
        <v>54249.24</v>
      </c>
      <c r="E73" s="32" t="s">
        <v>37</v>
      </c>
    </row>
    <row r="74" spans="1:5" x14ac:dyDescent="0.3">
      <c r="A74" s="31">
        <v>46239</v>
      </c>
      <c r="B74" t="s">
        <v>162</v>
      </c>
      <c r="C74" s="33">
        <v>200</v>
      </c>
      <c r="D74" s="30">
        <v>54449.24</v>
      </c>
      <c r="E74" s="32" t="s">
        <v>37</v>
      </c>
    </row>
    <row r="75" spans="1:5" x14ac:dyDescent="0.3">
      <c r="A75" s="31">
        <v>46239</v>
      </c>
      <c r="B75" t="s">
        <v>161</v>
      </c>
      <c r="C75" s="33">
        <v>179.84</v>
      </c>
      <c r="D75" s="30">
        <v>54629.08</v>
      </c>
      <c r="E75" s="32" t="s">
        <v>35</v>
      </c>
    </row>
    <row r="76" spans="1:5" x14ac:dyDescent="0.3">
      <c r="A76" s="31">
        <v>46239</v>
      </c>
      <c r="B76" t="s">
        <v>160</v>
      </c>
      <c r="C76" s="33">
        <v>100</v>
      </c>
      <c r="D76" s="30">
        <v>54729.08</v>
      </c>
      <c r="E76" s="32" t="s">
        <v>37</v>
      </c>
    </row>
    <row r="77" spans="1:5" x14ac:dyDescent="0.3">
      <c r="A77" s="31">
        <v>46239</v>
      </c>
      <c r="B77" t="s">
        <v>159</v>
      </c>
      <c r="C77" s="33">
        <v>100</v>
      </c>
      <c r="D77" s="30">
        <v>54829.08</v>
      </c>
      <c r="E77" s="32" t="s">
        <v>37</v>
      </c>
    </row>
    <row r="78" spans="1:5" x14ac:dyDescent="0.3">
      <c r="A78" s="31">
        <v>46239</v>
      </c>
      <c r="B78" t="s">
        <v>158</v>
      </c>
      <c r="C78" s="33">
        <v>100</v>
      </c>
      <c r="D78" s="30">
        <v>54929.08</v>
      </c>
      <c r="E78" s="32" t="s">
        <v>37</v>
      </c>
    </row>
    <row r="79" spans="1:5" x14ac:dyDescent="0.3">
      <c r="A79" s="31">
        <v>46239</v>
      </c>
      <c r="B79" t="s">
        <v>157</v>
      </c>
      <c r="C79" s="33">
        <v>100</v>
      </c>
      <c r="D79" s="30">
        <v>55029.08</v>
      </c>
      <c r="E79" s="32" t="s">
        <v>37</v>
      </c>
    </row>
    <row r="80" spans="1:5" x14ac:dyDescent="0.3">
      <c r="A80" s="31">
        <v>46239</v>
      </c>
      <c r="B80" t="s">
        <v>156</v>
      </c>
      <c r="C80" s="33">
        <v>100</v>
      </c>
      <c r="D80" s="30">
        <v>55129.08</v>
      </c>
      <c r="E80" s="32" t="s">
        <v>37</v>
      </c>
    </row>
    <row r="81" spans="1:5" x14ac:dyDescent="0.3">
      <c r="A81" s="31">
        <v>46239</v>
      </c>
      <c r="B81" t="s">
        <v>155</v>
      </c>
      <c r="C81" s="33">
        <v>100</v>
      </c>
      <c r="D81" s="30">
        <v>55229.08</v>
      </c>
      <c r="E81" s="32" t="s">
        <v>37</v>
      </c>
    </row>
    <row r="82" spans="1:5" x14ac:dyDescent="0.3">
      <c r="A82" s="31">
        <v>46239</v>
      </c>
      <c r="B82" t="s">
        <v>154</v>
      </c>
      <c r="C82" s="33">
        <v>100</v>
      </c>
      <c r="D82" s="30">
        <v>55329.08</v>
      </c>
      <c r="E82" s="32" t="s">
        <v>37</v>
      </c>
    </row>
    <row r="83" spans="1:5" x14ac:dyDescent="0.3">
      <c r="A83" s="31">
        <v>46239</v>
      </c>
      <c r="B83" t="s">
        <v>153</v>
      </c>
      <c r="C83" s="33">
        <v>40</v>
      </c>
      <c r="D83" s="30">
        <v>55369.08</v>
      </c>
      <c r="E83" s="32" t="s">
        <v>37</v>
      </c>
    </row>
    <row r="84" spans="1:5" x14ac:dyDescent="0.3">
      <c r="A84" s="31">
        <v>46239</v>
      </c>
      <c r="B84" t="s">
        <v>152</v>
      </c>
      <c r="C84" s="33">
        <v>35</v>
      </c>
      <c r="D84" s="30">
        <v>55404.08</v>
      </c>
      <c r="E84" s="32" t="s">
        <v>49</v>
      </c>
    </row>
    <row r="85" spans="1:5" x14ac:dyDescent="0.3">
      <c r="A85" s="31">
        <v>46240</v>
      </c>
      <c r="B85" t="s">
        <v>151</v>
      </c>
      <c r="C85" s="33">
        <v>1019.25</v>
      </c>
      <c r="D85" s="30">
        <v>56423.33</v>
      </c>
      <c r="E85" s="32" t="s">
        <v>40</v>
      </c>
    </row>
    <row r="86" spans="1:5" x14ac:dyDescent="0.3">
      <c r="A86" s="31">
        <v>46240</v>
      </c>
      <c r="B86" t="s">
        <v>150</v>
      </c>
      <c r="C86" s="33">
        <v>489.07</v>
      </c>
      <c r="D86" s="30">
        <v>56912.4</v>
      </c>
      <c r="E86" s="32" t="s">
        <v>35</v>
      </c>
    </row>
    <row r="87" spans="1:5" x14ac:dyDescent="0.3">
      <c r="A87" s="31">
        <v>46240</v>
      </c>
      <c r="B87" t="s">
        <v>149</v>
      </c>
      <c r="C87" s="33">
        <v>200</v>
      </c>
      <c r="D87" s="30">
        <v>57112.4</v>
      </c>
      <c r="E87" s="32" t="s">
        <v>37</v>
      </c>
    </row>
    <row r="88" spans="1:5" x14ac:dyDescent="0.3">
      <c r="A88" s="31">
        <v>46240</v>
      </c>
      <c r="B88" t="s">
        <v>148</v>
      </c>
      <c r="C88" s="33">
        <v>100</v>
      </c>
      <c r="D88" s="30">
        <v>57212.4</v>
      </c>
      <c r="E88" s="32" t="s">
        <v>37</v>
      </c>
    </row>
    <row r="89" spans="1:5" x14ac:dyDescent="0.3">
      <c r="A89" s="31">
        <v>46240</v>
      </c>
      <c r="B89" t="s">
        <v>147</v>
      </c>
      <c r="C89" s="33">
        <v>100</v>
      </c>
      <c r="D89" s="30">
        <v>57312.4</v>
      </c>
      <c r="E89" s="32" t="s">
        <v>37</v>
      </c>
    </row>
    <row r="90" spans="1:5" x14ac:dyDescent="0.3">
      <c r="A90" s="31">
        <v>46240</v>
      </c>
      <c r="B90" t="s">
        <v>146</v>
      </c>
      <c r="C90" s="33">
        <v>100</v>
      </c>
      <c r="D90" s="30">
        <v>57412.4</v>
      </c>
      <c r="E90" s="32" t="s">
        <v>37</v>
      </c>
    </row>
    <row r="91" spans="1:5" x14ac:dyDescent="0.3">
      <c r="A91" s="31">
        <v>46240</v>
      </c>
      <c r="B91" t="s">
        <v>145</v>
      </c>
      <c r="C91" s="33">
        <v>100</v>
      </c>
      <c r="D91" s="30">
        <v>57512.4</v>
      </c>
      <c r="E91" s="32" t="s">
        <v>37</v>
      </c>
    </row>
    <row r="92" spans="1:5" x14ac:dyDescent="0.3">
      <c r="A92" s="31">
        <v>46240</v>
      </c>
      <c r="B92" t="s">
        <v>144</v>
      </c>
      <c r="C92" s="33">
        <v>100</v>
      </c>
      <c r="D92" s="30">
        <v>57612.4</v>
      </c>
      <c r="E92" s="32" t="s">
        <v>37</v>
      </c>
    </row>
    <row r="93" spans="1:5" x14ac:dyDescent="0.3">
      <c r="A93" s="31">
        <v>46240</v>
      </c>
      <c r="B93" t="s">
        <v>143</v>
      </c>
      <c r="C93" s="33">
        <v>100</v>
      </c>
      <c r="D93" s="30">
        <v>57712.4</v>
      </c>
      <c r="E93" s="32" t="s">
        <v>37</v>
      </c>
    </row>
    <row r="94" spans="1:5" x14ac:dyDescent="0.3">
      <c r="A94" s="31">
        <v>46240</v>
      </c>
      <c r="B94" t="s">
        <v>142</v>
      </c>
      <c r="C94" s="33">
        <v>100</v>
      </c>
      <c r="D94" s="30">
        <v>57812.4</v>
      </c>
      <c r="E94" s="32" t="s">
        <v>37</v>
      </c>
    </row>
    <row r="95" spans="1:5" x14ac:dyDescent="0.3">
      <c r="A95" s="31">
        <v>46240</v>
      </c>
      <c r="B95" t="s">
        <v>141</v>
      </c>
      <c r="C95" s="33">
        <v>100</v>
      </c>
      <c r="D95" s="30">
        <v>57912.4</v>
      </c>
      <c r="E95" s="32" t="s">
        <v>37</v>
      </c>
    </row>
    <row r="96" spans="1:5" x14ac:dyDescent="0.3">
      <c r="A96" s="31">
        <v>46240</v>
      </c>
      <c r="B96" t="s">
        <v>140</v>
      </c>
      <c r="C96" s="33">
        <v>100</v>
      </c>
      <c r="D96" s="30">
        <v>58012.4</v>
      </c>
      <c r="E96" s="32" t="s">
        <v>37</v>
      </c>
    </row>
    <row r="97" spans="1:5" x14ac:dyDescent="0.3">
      <c r="A97" s="31">
        <v>46240</v>
      </c>
      <c r="B97" t="s">
        <v>139</v>
      </c>
      <c r="C97" s="33">
        <v>80</v>
      </c>
      <c r="D97" s="30">
        <v>58092.4</v>
      </c>
      <c r="E97" s="32" t="s">
        <v>49</v>
      </c>
    </row>
    <row r="98" spans="1:5" x14ac:dyDescent="0.3">
      <c r="A98" s="31">
        <v>46240</v>
      </c>
      <c r="B98" t="s">
        <v>138</v>
      </c>
      <c r="C98" s="33">
        <v>40</v>
      </c>
      <c r="D98" s="30">
        <v>58132.4</v>
      </c>
      <c r="E98" s="32" t="s">
        <v>54</v>
      </c>
    </row>
    <row r="99" spans="1:5" x14ac:dyDescent="0.3">
      <c r="A99" s="31">
        <v>46240</v>
      </c>
      <c r="B99" t="s">
        <v>137</v>
      </c>
      <c r="C99" s="33">
        <v>35</v>
      </c>
      <c r="D99" s="30">
        <v>58167.4</v>
      </c>
      <c r="E99" s="32" t="s">
        <v>49</v>
      </c>
    </row>
    <row r="100" spans="1:5" x14ac:dyDescent="0.3">
      <c r="A100" s="31">
        <v>46240</v>
      </c>
      <c r="B100" t="s">
        <v>136</v>
      </c>
      <c r="C100" s="33">
        <v>-1500</v>
      </c>
      <c r="D100" s="30">
        <v>56667.4</v>
      </c>
      <c r="E100" s="32" t="s">
        <v>65</v>
      </c>
    </row>
    <row r="101" spans="1:5" x14ac:dyDescent="0.3">
      <c r="A101" s="31">
        <v>46241</v>
      </c>
      <c r="B101" t="s">
        <v>135</v>
      </c>
      <c r="C101" s="33">
        <v>917.86</v>
      </c>
      <c r="D101" s="30">
        <v>57585.26</v>
      </c>
      <c r="E101" s="32" t="s">
        <v>35</v>
      </c>
    </row>
    <row r="102" spans="1:5" x14ac:dyDescent="0.3">
      <c r="A102" s="31">
        <v>46241</v>
      </c>
      <c r="B102" t="s">
        <v>134</v>
      </c>
      <c r="C102" s="33">
        <v>500</v>
      </c>
      <c r="D102" s="30">
        <v>58085.26</v>
      </c>
      <c r="E102" s="32" t="s">
        <v>42</v>
      </c>
    </row>
    <row r="103" spans="1:5" x14ac:dyDescent="0.3">
      <c r="A103" s="31">
        <v>46241</v>
      </c>
      <c r="B103" t="s">
        <v>133</v>
      </c>
      <c r="C103" s="33">
        <v>200</v>
      </c>
      <c r="D103" s="30">
        <v>58285.26</v>
      </c>
      <c r="E103" s="32" t="s">
        <v>51</v>
      </c>
    </row>
    <row r="104" spans="1:5" x14ac:dyDescent="0.3">
      <c r="A104" s="31">
        <v>46241</v>
      </c>
      <c r="B104" t="s">
        <v>132</v>
      </c>
      <c r="C104" s="33">
        <v>100</v>
      </c>
      <c r="D104" s="30">
        <v>58385.26</v>
      </c>
      <c r="E104" s="32" t="s">
        <v>37</v>
      </c>
    </row>
    <row r="105" spans="1:5" x14ac:dyDescent="0.3">
      <c r="A105" s="31">
        <v>46241</v>
      </c>
      <c r="B105" t="s">
        <v>131</v>
      </c>
      <c r="C105" s="33">
        <v>100</v>
      </c>
      <c r="D105" s="30">
        <v>58485.26</v>
      </c>
      <c r="E105" s="32" t="s">
        <v>37</v>
      </c>
    </row>
    <row r="106" spans="1:5" x14ac:dyDescent="0.3">
      <c r="A106" s="31">
        <v>46241</v>
      </c>
      <c r="B106" t="s">
        <v>130</v>
      </c>
      <c r="C106" s="33">
        <v>100</v>
      </c>
      <c r="D106" s="30">
        <v>58585.26</v>
      </c>
      <c r="E106" s="32" t="s">
        <v>37</v>
      </c>
    </row>
    <row r="107" spans="1:5" x14ac:dyDescent="0.3">
      <c r="A107" s="31">
        <v>46241</v>
      </c>
      <c r="B107" t="s">
        <v>129</v>
      </c>
      <c r="C107" s="33">
        <v>80</v>
      </c>
      <c r="D107" s="30">
        <v>58665.26</v>
      </c>
      <c r="E107" s="32" t="s">
        <v>53</v>
      </c>
    </row>
    <row r="108" spans="1:5" x14ac:dyDescent="0.3">
      <c r="A108" s="31">
        <v>46241</v>
      </c>
      <c r="B108" t="s">
        <v>128</v>
      </c>
      <c r="C108" s="33">
        <v>35</v>
      </c>
      <c r="D108" s="30">
        <v>58700.26</v>
      </c>
      <c r="E108" s="32" t="s">
        <v>49</v>
      </c>
    </row>
    <row r="109" spans="1:5" x14ac:dyDescent="0.3">
      <c r="A109" s="31">
        <v>46241</v>
      </c>
      <c r="B109" t="s">
        <v>127</v>
      </c>
      <c r="C109" s="33">
        <v>35</v>
      </c>
      <c r="D109" s="30">
        <v>58735.26</v>
      </c>
      <c r="E109" s="32" t="s">
        <v>49</v>
      </c>
    </row>
    <row r="110" spans="1:5" x14ac:dyDescent="0.3">
      <c r="A110" s="31">
        <v>46241</v>
      </c>
      <c r="B110" t="s">
        <v>126</v>
      </c>
      <c r="C110" s="33">
        <v>35</v>
      </c>
      <c r="D110" s="30">
        <v>58770.26</v>
      </c>
      <c r="E110" s="32" t="s">
        <v>49</v>
      </c>
    </row>
    <row r="111" spans="1:5" x14ac:dyDescent="0.3">
      <c r="A111" s="31">
        <v>46241</v>
      </c>
      <c r="B111" t="s">
        <v>125</v>
      </c>
      <c r="C111" s="33">
        <v>35</v>
      </c>
      <c r="D111" s="30">
        <v>58805.26</v>
      </c>
      <c r="E111" s="32" t="s">
        <v>49</v>
      </c>
    </row>
    <row r="112" spans="1:5" x14ac:dyDescent="0.3">
      <c r="A112" s="31">
        <v>46241</v>
      </c>
      <c r="B112" t="s">
        <v>124</v>
      </c>
      <c r="C112" s="33">
        <v>35</v>
      </c>
      <c r="D112" s="30">
        <v>58840.26</v>
      </c>
      <c r="E112" s="32" t="s">
        <v>49</v>
      </c>
    </row>
    <row r="113" spans="1:5" x14ac:dyDescent="0.3">
      <c r="A113" s="31">
        <v>46241</v>
      </c>
      <c r="B113" t="s">
        <v>123</v>
      </c>
      <c r="C113" s="33">
        <v>-300</v>
      </c>
      <c r="D113" s="30">
        <v>58540.26</v>
      </c>
      <c r="E113" s="32" t="s">
        <v>59</v>
      </c>
    </row>
    <row r="114" spans="1:5" x14ac:dyDescent="0.3">
      <c r="A114" s="31">
        <v>46244</v>
      </c>
      <c r="B114" t="s">
        <v>122</v>
      </c>
      <c r="C114" s="33">
        <v>5000</v>
      </c>
      <c r="D114" s="30">
        <v>63540.26</v>
      </c>
      <c r="E114" s="32" t="s">
        <v>38</v>
      </c>
    </row>
    <row r="115" spans="1:5" x14ac:dyDescent="0.3">
      <c r="A115" s="31">
        <v>46244</v>
      </c>
      <c r="B115" t="s">
        <v>121</v>
      </c>
      <c r="C115" s="33">
        <v>2240.92</v>
      </c>
      <c r="D115" s="30">
        <v>65781.179999999993</v>
      </c>
      <c r="E115" s="32" t="s">
        <v>35</v>
      </c>
    </row>
    <row r="116" spans="1:5" x14ac:dyDescent="0.3">
      <c r="A116" s="31">
        <v>46244</v>
      </c>
      <c r="B116" t="s">
        <v>120</v>
      </c>
      <c r="C116" s="33">
        <v>1000</v>
      </c>
      <c r="D116" s="30">
        <v>66781.179999999993</v>
      </c>
      <c r="E116" s="32" t="s">
        <v>42</v>
      </c>
    </row>
    <row r="117" spans="1:5" x14ac:dyDescent="0.3">
      <c r="A117" s="31">
        <v>46244</v>
      </c>
      <c r="B117" t="s">
        <v>119</v>
      </c>
      <c r="C117" s="33">
        <v>500</v>
      </c>
      <c r="D117" s="30">
        <v>67281.179999999993</v>
      </c>
      <c r="E117" s="32" t="s">
        <v>43</v>
      </c>
    </row>
    <row r="118" spans="1:5" x14ac:dyDescent="0.3">
      <c r="A118" s="31">
        <v>46244</v>
      </c>
      <c r="B118" t="s">
        <v>118</v>
      </c>
      <c r="C118" s="33">
        <v>500</v>
      </c>
      <c r="D118" s="30">
        <v>67781.179999999993</v>
      </c>
      <c r="E118" s="32" t="s">
        <v>47</v>
      </c>
    </row>
    <row r="119" spans="1:5" x14ac:dyDescent="0.3">
      <c r="A119" s="31">
        <v>46244</v>
      </c>
      <c r="B119" t="s">
        <v>117</v>
      </c>
      <c r="C119" s="33">
        <v>500</v>
      </c>
      <c r="D119" s="30">
        <v>68281.179999999993</v>
      </c>
      <c r="E119" s="32" t="s">
        <v>45</v>
      </c>
    </row>
    <row r="120" spans="1:5" x14ac:dyDescent="0.3">
      <c r="A120" s="31">
        <v>46244</v>
      </c>
      <c r="B120" t="s">
        <v>116</v>
      </c>
      <c r="C120" s="33">
        <v>256.16000000000003</v>
      </c>
      <c r="D120" s="30">
        <v>68537.34</v>
      </c>
      <c r="E120" s="32" t="s">
        <v>40</v>
      </c>
    </row>
    <row r="121" spans="1:5" x14ac:dyDescent="0.3">
      <c r="A121" s="31">
        <v>46244</v>
      </c>
      <c r="B121" t="s">
        <v>115</v>
      </c>
      <c r="C121" s="33">
        <v>200</v>
      </c>
      <c r="D121" s="30">
        <v>68737.34</v>
      </c>
      <c r="E121" s="32" t="s">
        <v>50</v>
      </c>
    </row>
    <row r="122" spans="1:5" x14ac:dyDescent="0.3">
      <c r="A122" s="31">
        <v>46244</v>
      </c>
      <c r="B122" t="s">
        <v>114</v>
      </c>
      <c r="C122" s="33">
        <v>100</v>
      </c>
      <c r="D122" s="30">
        <v>68837.34</v>
      </c>
      <c r="E122" s="32" t="s">
        <v>37</v>
      </c>
    </row>
    <row r="123" spans="1:5" x14ac:dyDescent="0.3">
      <c r="A123" s="31">
        <v>46244</v>
      </c>
      <c r="B123" t="s">
        <v>113</v>
      </c>
      <c r="C123" s="33">
        <v>100</v>
      </c>
      <c r="D123" s="30">
        <v>68937.34</v>
      </c>
      <c r="E123" s="32" t="s">
        <v>37</v>
      </c>
    </row>
    <row r="124" spans="1:5" x14ac:dyDescent="0.3">
      <c r="A124" s="31">
        <v>46244</v>
      </c>
      <c r="B124" t="s">
        <v>112</v>
      </c>
      <c r="C124" s="33">
        <v>100</v>
      </c>
      <c r="D124" s="30">
        <v>69037.34</v>
      </c>
      <c r="E124" s="32" t="s">
        <v>37</v>
      </c>
    </row>
    <row r="125" spans="1:5" x14ac:dyDescent="0.3">
      <c r="A125" s="31">
        <v>46244</v>
      </c>
      <c r="B125" t="s">
        <v>111</v>
      </c>
      <c r="C125" s="33">
        <v>100</v>
      </c>
      <c r="D125" s="30">
        <v>69137.34</v>
      </c>
      <c r="E125" s="32" t="s">
        <v>37</v>
      </c>
    </row>
    <row r="126" spans="1:5" x14ac:dyDescent="0.3">
      <c r="A126" s="31">
        <v>46244</v>
      </c>
      <c r="B126" t="s">
        <v>110</v>
      </c>
      <c r="C126" s="33">
        <v>100</v>
      </c>
      <c r="D126" s="30">
        <v>69237.34</v>
      </c>
      <c r="E126" s="32" t="s">
        <v>37</v>
      </c>
    </row>
    <row r="127" spans="1:5" x14ac:dyDescent="0.3">
      <c r="A127" s="31">
        <v>46244</v>
      </c>
      <c r="B127" t="s">
        <v>102</v>
      </c>
      <c r="C127" s="33">
        <v>-319.82</v>
      </c>
      <c r="D127" s="30">
        <v>68917.52</v>
      </c>
      <c r="E127" s="32" t="s">
        <v>70</v>
      </c>
    </row>
    <row r="128" spans="1:5" x14ac:dyDescent="0.3">
      <c r="A128" s="31">
        <v>46244</v>
      </c>
      <c r="B128" t="s">
        <v>109</v>
      </c>
      <c r="C128" s="33">
        <v>-400</v>
      </c>
      <c r="D128" s="30">
        <v>68517.52</v>
      </c>
      <c r="E128" s="32" t="s">
        <v>61</v>
      </c>
    </row>
    <row r="129" spans="1:5" x14ac:dyDescent="0.3">
      <c r="A129" s="31">
        <v>46244</v>
      </c>
      <c r="B129" t="s">
        <v>108</v>
      </c>
      <c r="C129" s="33">
        <v>-400</v>
      </c>
      <c r="D129" s="30">
        <v>68117.52</v>
      </c>
      <c r="E129" s="32" t="s">
        <v>63</v>
      </c>
    </row>
    <row r="130" spans="1:5" x14ac:dyDescent="0.3">
      <c r="A130" s="31">
        <v>46244</v>
      </c>
      <c r="B130" t="s">
        <v>107</v>
      </c>
      <c r="C130" s="33">
        <v>-1500</v>
      </c>
      <c r="D130" s="30">
        <v>66617.52</v>
      </c>
      <c r="E130" s="32" t="s">
        <v>66</v>
      </c>
    </row>
    <row r="131" spans="1:5" x14ac:dyDescent="0.3">
      <c r="A131" s="31">
        <v>46244</v>
      </c>
      <c r="B131" t="s">
        <v>106</v>
      </c>
      <c r="C131" s="33">
        <v>-150</v>
      </c>
      <c r="D131" s="30">
        <v>66467.520000000004</v>
      </c>
      <c r="E131" s="32" t="s">
        <v>56</v>
      </c>
    </row>
    <row r="132" spans="1:5" x14ac:dyDescent="0.3">
      <c r="A132" s="31">
        <v>46244</v>
      </c>
      <c r="B132" t="s">
        <v>105</v>
      </c>
      <c r="C132" s="33">
        <v>-1904</v>
      </c>
      <c r="D132" s="30">
        <v>64563.519999999997</v>
      </c>
      <c r="E132" s="32" t="s">
        <v>67</v>
      </c>
    </row>
    <row r="133" spans="1:5" x14ac:dyDescent="0.3">
      <c r="A133" s="31">
        <v>46244</v>
      </c>
      <c r="B133" t="s">
        <v>104</v>
      </c>
      <c r="C133" s="33">
        <v>-350</v>
      </c>
      <c r="D133" s="30">
        <v>64213.52</v>
      </c>
      <c r="E133" s="32" t="s">
        <v>60</v>
      </c>
    </row>
    <row r="134" spans="1:5" x14ac:dyDescent="0.3">
      <c r="A134" s="31">
        <v>46245</v>
      </c>
      <c r="B134" t="s">
        <v>103</v>
      </c>
      <c r="C134" s="33">
        <v>168.77</v>
      </c>
      <c r="D134" s="30">
        <v>64382.29</v>
      </c>
      <c r="E134" s="32" t="s">
        <v>40</v>
      </c>
    </row>
    <row r="135" spans="1:5" x14ac:dyDescent="0.3">
      <c r="A135" s="31">
        <v>46245</v>
      </c>
      <c r="B135" t="s">
        <v>102</v>
      </c>
      <c r="C135" s="33">
        <v>-959.46</v>
      </c>
      <c r="D135" s="30">
        <v>63422.83</v>
      </c>
      <c r="E135" s="32" t="s">
        <v>70</v>
      </c>
    </row>
    <row r="136" spans="1:5" x14ac:dyDescent="0.3">
      <c r="A136" s="31">
        <v>46245</v>
      </c>
      <c r="B136" t="s">
        <v>101</v>
      </c>
      <c r="C136" s="33">
        <v>-675.27</v>
      </c>
      <c r="D136" s="30">
        <v>62747.56</v>
      </c>
      <c r="E136" s="32" t="s">
        <v>68</v>
      </c>
    </row>
    <row r="137" spans="1:5" x14ac:dyDescent="0.3">
      <c r="A137" s="31">
        <v>46246</v>
      </c>
      <c r="B137" t="s">
        <v>100</v>
      </c>
      <c r="C137" s="33">
        <v>675.7</v>
      </c>
      <c r="D137" s="30">
        <v>63423.26</v>
      </c>
      <c r="E137" s="32" t="s">
        <v>40</v>
      </c>
    </row>
    <row r="138" spans="1:5" x14ac:dyDescent="0.3">
      <c r="A138" s="31">
        <v>46247</v>
      </c>
      <c r="B138" t="s">
        <v>99</v>
      </c>
      <c r="C138" s="33">
        <v>250</v>
      </c>
      <c r="D138" s="30">
        <v>63673.26</v>
      </c>
      <c r="E138" s="32" t="s">
        <v>48</v>
      </c>
    </row>
    <row r="139" spans="1:5" x14ac:dyDescent="0.3">
      <c r="A139" s="31">
        <v>46247</v>
      </c>
      <c r="B139" t="s">
        <v>98</v>
      </c>
      <c r="C139" s="33">
        <v>150</v>
      </c>
      <c r="D139" s="30">
        <v>63823.26</v>
      </c>
      <c r="E139" s="32" t="s">
        <v>52</v>
      </c>
    </row>
    <row r="140" spans="1:5" x14ac:dyDescent="0.3">
      <c r="A140" s="31">
        <v>46247</v>
      </c>
      <c r="B140" t="s">
        <v>97</v>
      </c>
      <c r="C140" s="33">
        <v>-8276.9500000000007</v>
      </c>
      <c r="D140" s="30">
        <v>55546.31</v>
      </c>
      <c r="E140" s="32" t="s">
        <v>69</v>
      </c>
    </row>
    <row r="141" spans="1:5" x14ac:dyDescent="0.3">
      <c r="A141" s="31">
        <v>46251</v>
      </c>
      <c r="B141" t="s">
        <v>96</v>
      </c>
      <c r="C141" s="33">
        <v>528.27</v>
      </c>
      <c r="D141" s="30">
        <v>56074.58</v>
      </c>
      <c r="E141" s="32" t="s">
        <v>35</v>
      </c>
    </row>
    <row r="142" spans="1:5" x14ac:dyDescent="0.3">
      <c r="A142" s="31">
        <v>46251</v>
      </c>
      <c r="B142" t="s">
        <v>95</v>
      </c>
      <c r="C142" s="33">
        <v>500</v>
      </c>
      <c r="D142" s="30">
        <v>56574.58</v>
      </c>
      <c r="E142" s="32" t="s">
        <v>44</v>
      </c>
    </row>
    <row r="143" spans="1:5" x14ac:dyDescent="0.3">
      <c r="A143" s="31">
        <v>46251</v>
      </c>
      <c r="B143" t="s">
        <v>94</v>
      </c>
      <c r="C143" s="33">
        <v>100</v>
      </c>
      <c r="D143" s="30">
        <v>56674.58</v>
      </c>
      <c r="E143" s="32" t="s">
        <v>37</v>
      </c>
    </row>
    <row r="144" spans="1:5" x14ac:dyDescent="0.3">
      <c r="A144" s="31">
        <v>46251</v>
      </c>
      <c r="B144" t="s">
        <v>93</v>
      </c>
      <c r="C144" s="33">
        <v>-87.13</v>
      </c>
      <c r="D144" s="30">
        <v>56587.45</v>
      </c>
      <c r="E144" s="32" t="s">
        <v>55</v>
      </c>
    </row>
    <row r="145" spans="1:5" x14ac:dyDescent="0.3">
      <c r="A145" s="31">
        <v>46253</v>
      </c>
      <c r="B145" t="s">
        <v>92</v>
      </c>
      <c r="C145" s="33">
        <v>-32202.06</v>
      </c>
      <c r="D145" s="30">
        <v>24385.39</v>
      </c>
      <c r="E145" s="32" t="s">
        <v>70</v>
      </c>
    </row>
    <row r="146" spans="1:5" x14ac:dyDescent="0.3">
      <c r="A146" s="31">
        <v>46254</v>
      </c>
      <c r="B146" t="s">
        <v>91</v>
      </c>
      <c r="C146" s="33">
        <v>-200</v>
      </c>
      <c r="D146" s="30">
        <v>24185.39</v>
      </c>
      <c r="E146" s="32" t="s">
        <v>58</v>
      </c>
    </row>
    <row r="147" spans="1:5" x14ac:dyDescent="0.3">
      <c r="A147" s="31">
        <v>46254</v>
      </c>
      <c r="B147" t="s">
        <v>90</v>
      </c>
      <c r="C147" s="33">
        <v>-98</v>
      </c>
      <c r="D147" s="30">
        <v>24087.39</v>
      </c>
      <c r="E147" s="32" t="s">
        <v>58</v>
      </c>
    </row>
    <row r="148" spans="1:5" x14ac:dyDescent="0.3">
      <c r="A148" s="31">
        <v>46254</v>
      </c>
      <c r="B148" t="s">
        <v>89</v>
      </c>
      <c r="C148" s="33">
        <v>-700</v>
      </c>
      <c r="D148" s="30">
        <v>23387.39</v>
      </c>
      <c r="E148" s="32" t="s">
        <v>64</v>
      </c>
    </row>
    <row r="149" spans="1:5" x14ac:dyDescent="0.3">
      <c r="A149" s="31">
        <v>46255</v>
      </c>
      <c r="B149" t="s">
        <v>88</v>
      </c>
      <c r="C149" s="33">
        <v>-175.54</v>
      </c>
      <c r="D149" s="30">
        <v>23211.85</v>
      </c>
      <c r="E149" s="32" t="s">
        <v>57</v>
      </c>
    </row>
    <row r="150" spans="1:5" x14ac:dyDescent="0.3">
      <c r="A150" s="31">
        <v>46259</v>
      </c>
      <c r="B150" t="s">
        <v>87</v>
      </c>
      <c r="C150" s="33">
        <v>-261</v>
      </c>
      <c r="D150" s="30">
        <v>22950.85</v>
      </c>
      <c r="E150" s="32" t="s">
        <v>62</v>
      </c>
    </row>
    <row r="151" spans="1:5" x14ac:dyDescent="0.3">
      <c r="A151" s="31">
        <v>46259</v>
      </c>
      <c r="B151" t="s">
        <v>87</v>
      </c>
      <c r="C151" s="33">
        <v>-225</v>
      </c>
      <c r="D151" s="30">
        <v>22725.85</v>
      </c>
      <c r="E151" s="32" t="s">
        <v>62</v>
      </c>
    </row>
    <row r="152" spans="1:5" x14ac:dyDescent="0.3">
      <c r="A152" s="31">
        <v>46260</v>
      </c>
      <c r="B152" t="s">
        <v>86</v>
      </c>
      <c r="C152" s="33">
        <v>-105</v>
      </c>
      <c r="D152" s="30">
        <v>22620.85</v>
      </c>
      <c r="E152" s="32" t="s">
        <v>62</v>
      </c>
    </row>
    <row r="153" spans="1:5" x14ac:dyDescent="0.3">
      <c r="A153" s="31">
        <v>46262</v>
      </c>
      <c r="B153" t="s">
        <v>85</v>
      </c>
      <c r="C153" s="33">
        <v>5000</v>
      </c>
      <c r="D153" s="30">
        <v>27620.85</v>
      </c>
      <c r="E153" s="32" t="s">
        <v>39</v>
      </c>
    </row>
  </sheetData>
  <autoFilter ref="A7:E153" xr:uid="{565D371B-D77F-4FEB-BE0C-FC32936FB16E}"/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D2377-9C3F-43FA-8D6C-319AC4FF213A}">
  <dimension ref="A3:B39"/>
  <sheetViews>
    <sheetView workbookViewId="0">
      <selection activeCell="D13" sqref="D13"/>
    </sheetView>
  </sheetViews>
  <sheetFormatPr defaultRowHeight="14.4" x14ac:dyDescent="0.3"/>
  <cols>
    <col min="1" max="1" width="33.21875" bestFit="1" customWidth="1"/>
    <col min="2" max="2" width="14.44140625" bestFit="1" customWidth="1"/>
  </cols>
  <sheetData>
    <row r="3" spans="1:2" x14ac:dyDescent="0.3">
      <c r="A3" t="s">
        <v>231</v>
      </c>
      <c r="B3" t="s">
        <v>232</v>
      </c>
    </row>
    <row r="4" spans="1:2" x14ac:dyDescent="0.3">
      <c r="A4" s="38" t="s">
        <v>37</v>
      </c>
      <c r="B4" s="39">
        <v>8740</v>
      </c>
    </row>
    <row r="5" spans="1:2" x14ac:dyDescent="0.3">
      <c r="A5" s="38" t="s">
        <v>38</v>
      </c>
      <c r="B5" s="39">
        <v>5000</v>
      </c>
    </row>
    <row r="6" spans="1:2" x14ac:dyDescent="0.3">
      <c r="A6" s="38" t="s">
        <v>39</v>
      </c>
      <c r="B6" s="39">
        <v>5000</v>
      </c>
    </row>
    <row r="7" spans="1:2" x14ac:dyDescent="0.3">
      <c r="A7" s="38" t="s">
        <v>35</v>
      </c>
      <c r="B7" s="39">
        <v>4799.9500000000007</v>
      </c>
    </row>
    <row r="8" spans="1:2" x14ac:dyDescent="0.3">
      <c r="A8" s="38" t="s">
        <v>40</v>
      </c>
      <c r="B8" s="39">
        <v>4366.84</v>
      </c>
    </row>
    <row r="9" spans="1:2" x14ac:dyDescent="0.3">
      <c r="A9" s="38" t="s">
        <v>41</v>
      </c>
      <c r="B9" s="39">
        <v>2500</v>
      </c>
    </row>
    <row r="10" spans="1:2" x14ac:dyDescent="0.3">
      <c r="A10" s="38" t="s">
        <v>42</v>
      </c>
      <c r="B10" s="39">
        <v>1500</v>
      </c>
    </row>
    <row r="11" spans="1:2" x14ac:dyDescent="0.3">
      <c r="A11" s="38" t="s">
        <v>43</v>
      </c>
      <c r="B11" s="39">
        <v>500</v>
      </c>
    </row>
    <row r="12" spans="1:2" x14ac:dyDescent="0.3">
      <c r="A12" s="38" t="s">
        <v>44</v>
      </c>
      <c r="B12" s="39">
        <v>500</v>
      </c>
    </row>
    <row r="13" spans="1:2" x14ac:dyDescent="0.3">
      <c r="A13" s="38" t="s">
        <v>45</v>
      </c>
      <c r="B13" s="39">
        <v>500</v>
      </c>
    </row>
    <row r="14" spans="1:2" x14ac:dyDescent="0.3">
      <c r="A14" s="38" t="s">
        <v>46</v>
      </c>
      <c r="B14" s="39">
        <v>500</v>
      </c>
    </row>
    <row r="15" spans="1:2" x14ac:dyDescent="0.3">
      <c r="A15" s="38" t="s">
        <v>47</v>
      </c>
      <c r="B15" s="39">
        <v>500</v>
      </c>
    </row>
    <row r="16" spans="1:2" x14ac:dyDescent="0.3">
      <c r="A16" s="38" t="s">
        <v>48</v>
      </c>
      <c r="B16" s="39">
        <v>450</v>
      </c>
    </row>
    <row r="17" spans="1:2" x14ac:dyDescent="0.3">
      <c r="A17" s="38" t="s">
        <v>49</v>
      </c>
      <c r="B17" s="39">
        <v>430</v>
      </c>
    </row>
    <row r="18" spans="1:2" x14ac:dyDescent="0.3">
      <c r="A18" s="38" t="s">
        <v>50</v>
      </c>
      <c r="B18" s="39">
        <v>200</v>
      </c>
    </row>
    <row r="19" spans="1:2" x14ac:dyDescent="0.3">
      <c r="A19" s="38" t="s">
        <v>51</v>
      </c>
      <c r="B19" s="39">
        <v>200</v>
      </c>
    </row>
    <row r="20" spans="1:2" x14ac:dyDescent="0.3">
      <c r="A20" s="38" t="s">
        <v>52</v>
      </c>
      <c r="B20" s="39">
        <v>150</v>
      </c>
    </row>
    <row r="21" spans="1:2" x14ac:dyDescent="0.3">
      <c r="A21" s="38" t="s">
        <v>53</v>
      </c>
      <c r="B21" s="39">
        <v>80</v>
      </c>
    </row>
    <row r="22" spans="1:2" x14ac:dyDescent="0.3">
      <c r="A22" s="38" t="s">
        <v>54</v>
      </c>
      <c r="B22" s="39">
        <v>40</v>
      </c>
    </row>
    <row r="23" spans="1:2" x14ac:dyDescent="0.3">
      <c r="A23" s="38" t="s">
        <v>55</v>
      </c>
      <c r="B23" s="39">
        <v>-87.13</v>
      </c>
    </row>
    <row r="24" spans="1:2" x14ac:dyDescent="0.3">
      <c r="A24" s="38" t="s">
        <v>56</v>
      </c>
      <c r="B24" s="39">
        <v>-150</v>
      </c>
    </row>
    <row r="25" spans="1:2" x14ac:dyDescent="0.3">
      <c r="A25" s="38" t="s">
        <v>57</v>
      </c>
      <c r="B25" s="39">
        <v>-175.54</v>
      </c>
    </row>
    <row r="26" spans="1:2" x14ac:dyDescent="0.3">
      <c r="A26" s="38" t="s">
        <v>58</v>
      </c>
      <c r="B26" s="39">
        <v>-298</v>
      </c>
    </row>
    <row r="27" spans="1:2" x14ac:dyDescent="0.3">
      <c r="A27" s="38" t="s">
        <v>59</v>
      </c>
      <c r="B27" s="39">
        <v>-300</v>
      </c>
    </row>
    <row r="28" spans="1:2" x14ac:dyDescent="0.3">
      <c r="A28" s="38" t="s">
        <v>60</v>
      </c>
      <c r="B28" s="39">
        <v>-350</v>
      </c>
    </row>
    <row r="29" spans="1:2" x14ac:dyDescent="0.3">
      <c r="A29" s="38" t="s">
        <v>61</v>
      </c>
      <c r="B29" s="39">
        <v>-400</v>
      </c>
    </row>
    <row r="30" spans="1:2" x14ac:dyDescent="0.3">
      <c r="A30" s="38" t="s">
        <v>62</v>
      </c>
      <c r="B30" s="39">
        <v>-591</v>
      </c>
    </row>
    <row r="31" spans="1:2" x14ac:dyDescent="0.3">
      <c r="A31" s="38" t="s">
        <v>63</v>
      </c>
      <c r="B31" s="39">
        <v>-650</v>
      </c>
    </row>
    <row r="32" spans="1:2" x14ac:dyDescent="0.3">
      <c r="A32" s="38" t="s">
        <v>64</v>
      </c>
      <c r="B32" s="39">
        <v>-700</v>
      </c>
    </row>
    <row r="33" spans="1:2" x14ac:dyDescent="0.3">
      <c r="A33" s="38" t="s">
        <v>65</v>
      </c>
      <c r="B33" s="39">
        <v>-1500</v>
      </c>
    </row>
    <row r="34" spans="1:2" x14ac:dyDescent="0.3">
      <c r="A34" s="38" t="s">
        <v>66</v>
      </c>
      <c r="B34" s="39">
        <v>-1500</v>
      </c>
    </row>
    <row r="35" spans="1:2" x14ac:dyDescent="0.3">
      <c r="A35" s="38" t="s">
        <v>67</v>
      </c>
      <c r="B35" s="39">
        <v>-1904</v>
      </c>
    </row>
    <row r="36" spans="1:2" x14ac:dyDescent="0.3">
      <c r="A36" s="38" t="s">
        <v>68</v>
      </c>
      <c r="B36" s="39">
        <v>-2506.3000000000002</v>
      </c>
    </row>
    <row r="37" spans="1:2" x14ac:dyDescent="0.3">
      <c r="A37" s="38" t="s">
        <v>69</v>
      </c>
      <c r="B37" s="39">
        <v>-8276.9500000000007</v>
      </c>
    </row>
    <row r="38" spans="1:2" x14ac:dyDescent="0.3">
      <c r="A38" s="38" t="s">
        <v>70</v>
      </c>
      <c r="B38" s="39">
        <v>-33481.340000000004</v>
      </c>
    </row>
    <row r="39" spans="1:2" x14ac:dyDescent="0.3">
      <c r="A39" s="38" t="s">
        <v>233</v>
      </c>
      <c r="B39" s="39">
        <v>-16913.470000000005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EA47-7DCA-4E7C-BAFB-D08A673A1115}">
  <dimension ref="A1:D9"/>
  <sheetViews>
    <sheetView workbookViewId="0">
      <selection activeCell="B18" sqref="B18"/>
    </sheetView>
  </sheetViews>
  <sheetFormatPr defaultRowHeight="14.4" x14ac:dyDescent="0.3"/>
  <cols>
    <col min="2" max="2" width="82.33203125" bestFit="1" customWidth="1"/>
    <col min="3" max="3" width="13.44140625" bestFit="1" customWidth="1"/>
    <col min="4" max="4" width="11.77734375" bestFit="1" customWidth="1"/>
  </cols>
  <sheetData>
    <row r="1" spans="1:4" x14ac:dyDescent="0.3">
      <c r="A1" t="s">
        <v>79</v>
      </c>
      <c r="C1" t="s">
        <v>84</v>
      </c>
    </row>
    <row r="2" spans="1:4" x14ac:dyDescent="0.3">
      <c r="A2" t="s">
        <v>76</v>
      </c>
      <c r="C2" s="30">
        <v>29424.19</v>
      </c>
    </row>
    <row r="3" spans="1:4" x14ac:dyDescent="0.3">
      <c r="A3" t="s">
        <v>83</v>
      </c>
      <c r="C3">
        <v>0</v>
      </c>
    </row>
    <row r="4" spans="1:4" x14ac:dyDescent="0.3">
      <c r="A4" t="s">
        <v>82</v>
      </c>
      <c r="C4">
        <v>-555</v>
      </c>
    </row>
    <row r="5" spans="1:4" x14ac:dyDescent="0.3">
      <c r="A5" t="s">
        <v>81</v>
      </c>
      <c r="C5" s="30">
        <v>28869.19</v>
      </c>
    </row>
    <row r="7" spans="1:4" x14ac:dyDescent="0.3">
      <c r="A7" t="s">
        <v>80</v>
      </c>
      <c r="B7" t="s">
        <v>79</v>
      </c>
      <c r="C7" t="s">
        <v>78</v>
      </c>
      <c r="D7" t="s">
        <v>77</v>
      </c>
    </row>
    <row r="8" spans="1:4" x14ac:dyDescent="0.3">
      <c r="A8" s="31">
        <v>46235</v>
      </c>
      <c r="B8" t="s">
        <v>76</v>
      </c>
      <c r="D8" s="30">
        <v>29424.19</v>
      </c>
    </row>
    <row r="9" spans="1:4" x14ac:dyDescent="0.3">
      <c r="A9" s="31">
        <v>46244</v>
      </c>
      <c r="B9" t="s">
        <v>75</v>
      </c>
      <c r="C9">
        <v>-555</v>
      </c>
      <c r="D9" s="30">
        <v>28869.19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 2021</vt:lpstr>
      <vt:lpstr>Aug 2026</vt:lpstr>
      <vt:lpstr>Operating Account Details</vt:lpstr>
      <vt:lpstr>Operating Acct. Pivot</vt:lpstr>
      <vt:lpstr>Restricted Account Details</vt:lpstr>
    </vt:vector>
  </TitlesOfParts>
  <Company>Harvard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Mbaneme, Chuba Francis</dc:creator>
  <cp:lastModifiedBy>Onochie Obi</cp:lastModifiedBy>
  <cp:lastPrinted>2026-03-08T23:01:26Z</cp:lastPrinted>
  <dcterms:created xsi:type="dcterms:W3CDTF">2020-01-25T16:17:39Z</dcterms:created>
  <dcterms:modified xsi:type="dcterms:W3CDTF">2026-09-10T04:47:22Z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