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8f8a025200e59db/Documents/AFGCEAA/SEP 2026/"/>
    </mc:Choice>
  </mc:AlternateContent>
  <xr:revisionPtr revIDLastSave="48" documentId="8_{BFD134E1-7929-4BAC-90A0-B3B0BA583122}" xr6:coauthVersionLast="47" xr6:coauthVersionMax="47" xr10:uidLastSave="{8B7A3BBD-127D-47A2-A9FD-D26B71B137B7}"/>
  <bookViews>
    <workbookView xWindow="-108" yWindow="-108" windowWidth="23256" windowHeight="12456" tabRatio="748" firstSheet="1" activeTab="1" xr2:uid="{00000000-000D-0000-FFFF-FFFF00000000}"/>
  </bookViews>
  <sheets>
    <sheet name="Summary 2021" sheetId="14" state="hidden" r:id="rId1"/>
    <sheet name="SEP 2026" sheetId="22" r:id="rId2"/>
    <sheet name="Operating Account Details" sheetId="38" r:id="rId3"/>
    <sheet name="Restricted Account Details" sheetId="37" r:id="rId4"/>
  </sheets>
  <definedNames>
    <definedName name="OLE_LINK1" localSheetId="1">'SEP 2026'!#REF!</definedName>
    <definedName name="OLE_LINK1" localSheetId="0">'Summary 2021'!#REF!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22" l="1"/>
  <c r="F7" i="22" l="1"/>
  <c r="K7" i="22" l="1"/>
  <c r="F28" i="22" l="1"/>
  <c r="P28" i="22" l="1"/>
  <c r="P7" i="22" l="1"/>
  <c r="F22" i="14" l="1"/>
  <c r="F14" i="14" l="1"/>
  <c r="F21" i="14"/>
  <c r="F17" i="14"/>
  <c r="F12" i="14"/>
  <c r="F10" i="14"/>
  <c r="F9" i="14"/>
  <c r="F15" i="14"/>
  <c r="F20" i="14"/>
  <c r="F13" i="14"/>
  <c r="F11" i="14"/>
  <c r="F18" i="14"/>
  <c r="F19" i="14"/>
  <c r="F23" i="14"/>
  <c r="F8" i="14"/>
  <c r="K7" i="14"/>
  <c r="K16" i="14"/>
  <c r="F16" i="14" l="1"/>
  <c r="P16" i="14" s="1"/>
  <c r="F7" i="14"/>
  <c r="P7" i="14" s="1"/>
  <c r="F25" i="14" l="1"/>
  <c r="F36" i="14" l="1"/>
  <c r="K6" i="14" l="1"/>
  <c r="P6" i="14" s="1"/>
  <c r="K25" i="14" l="1"/>
  <c r="K36" i="14" s="1"/>
  <c r="P25" i="14" l="1"/>
  <c r="P36" i="14" s="1"/>
  <c r="K48" i="22" l="1"/>
  <c r="P6" i="22" l="1"/>
  <c r="F48" i="22"/>
  <c r="P48" i="22" l="1"/>
</calcChain>
</file>

<file path=xl/sharedStrings.xml><?xml version="1.0" encoding="utf-8"?>
<sst xmlns="http://schemas.openxmlformats.org/spreadsheetml/2006/main" count="97" uniqueCount="58">
  <si>
    <t>Respectfully Submitted</t>
  </si>
  <si>
    <t>Nora Agajelu – Treasurer</t>
  </si>
  <si>
    <t>Chuba Mbaneme – Financial Secretary</t>
  </si>
  <si>
    <t>Income from operations:</t>
  </si>
  <si>
    <t>A.</t>
  </si>
  <si>
    <t>XXXX</t>
  </si>
  <si>
    <t>Expense from operations:</t>
  </si>
  <si>
    <t xml:space="preserve"> Operating Account</t>
  </si>
  <si>
    <t xml:space="preserve"> Restricted Account</t>
  </si>
  <si>
    <t>Total</t>
  </si>
  <si>
    <r>
      <t>·</t>
    </r>
    <r>
      <rPr>
        <b/>
        <sz val="10"/>
        <color rgb="FF000000"/>
        <rFont val="Calibri"/>
        <family val="2"/>
        <scheme val="minor"/>
      </rPr>
      <t>         Beginning balance:</t>
    </r>
  </si>
  <si>
    <r>
      <t>·</t>
    </r>
    <r>
      <rPr>
        <b/>
        <sz val="10"/>
        <color rgb="FF000000"/>
        <rFont val="Calibri"/>
        <family val="2"/>
        <scheme val="minor"/>
      </rPr>
      <t>         Ending balance:</t>
    </r>
  </si>
  <si>
    <t>B.</t>
  </si>
  <si>
    <t>Bank Fee</t>
  </si>
  <si>
    <t>C.</t>
  </si>
  <si>
    <t>Event Fee</t>
  </si>
  <si>
    <t>D.</t>
  </si>
  <si>
    <t>E.</t>
  </si>
  <si>
    <t>F.</t>
  </si>
  <si>
    <t>G.</t>
  </si>
  <si>
    <t xml:space="preserve">            Association of Federal Government College Enugu Alumni in the Americas (AFGCEAA)</t>
  </si>
  <si>
    <t>Westin Refund</t>
  </si>
  <si>
    <t>Amazon Income</t>
  </si>
  <si>
    <t>Toronto Income - Stripe</t>
  </si>
  <si>
    <t>Toronto Receipts Income</t>
  </si>
  <si>
    <t>Toronto Income - Facebook</t>
  </si>
  <si>
    <t>Int. Fee Refund</t>
  </si>
  <si>
    <t>Temp Credit Adj</t>
  </si>
  <si>
    <t>Videoblocks</t>
  </si>
  <si>
    <t>Credit Reversal</t>
  </si>
  <si>
    <t>Stripe Reimbursements</t>
  </si>
  <si>
    <t xml:space="preserve">            2021 FINANCIAL REPORT - YearTotal</t>
  </si>
  <si>
    <t>Purchase - Upwork</t>
  </si>
  <si>
    <t>Refund - Upwork</t>
  </si>
  <si>
    <t>Domain Hosting fee</t>
  </si>
  <si>
    <t>Onochie Obijiofor – Financial Secretary</t>
  </si>
  <si>
    <t>Chi Ikoku – Treasurer</t>
  </si>
  <si>
    <t>Running Bal.</t>
  </si>
  <si>
    <t>Amount</t>
  </si>
  <si>
    <t>Description</t>
  </si>
  <si>
    <t>Date</t>
  </si>
  <si>
    <t>Total debits</t>
  </si>
  <si>
    <t>Total credits</t>
  </si>
  <si>
    <t>Summary Amt.</t>
  </si>
  <si>
    <t>The time period you have requested to download has no posted transactions. Please select a new date range.</t>
  </si>
  <si>
    <t>Ending balance as of 09/30/2026</t>
  </si>
  <si>
    <t>AFFINIPAY</t>
  </si>
  <si>
    <t xml:space="preserve">FGCE 96 Set </t>
  </si>
  <si>
    <t>WILD APRICOT INC</t>
  </si>
  <si>
    <t>T-SHIRTS - CHNELO OFOCHE</t>
  </si>
  <si>
    <t>DONATION - IKENNA ONYEBUEKE MD</t>
  </si>
  <si>
    <t>BKOFAMERICA MOBILE 09/30 3661935811 DEPOSIT *MOBILE MA</t>
  </si>
  <si>
    <t>Zelle payment from CHINELO OFOCHE for FGCE tshirts"; Conf# nml3grpbw"</t>
  </si>
  <si>
    <t>WILD APRICOT INC 09/15 PURCHASE www.wildapric TX DEBIT CARD *0499</t>
  </si>
  <si>
    <t>Zelle payment from Stanley Akabuogu for FGCE class of 96 set donation"; Conf# 0K981MO2Z"</t>
  </si>
  <si>
    <t>AFFINIPAY DES:J3000 OOFF ID:CZ10000U5AFEC INDN:AFGCEAA CORPORATION CO ID:8263863381 CCD PMT INFO:TRN*1*CZ10000U5AFEC\RMR*IK*AFFINIPAY\</t>
  </si>
  <si>
    <t>Beginning balance as of 09/01/2026</t>
  </si>
  <si>
    <t xml:space="preserve">            2026 FINANCIAL REPORT -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</si>
</sst>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#,##0.0000_);[Red]\(#,##0.000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5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40" fontId="3" fillId="2" borderId="9" xfId="0" applyNumberFormat="1" applyFont="1" applyFill="1" applyBorder="1"/>
    <xf numFmtId="40" fontId="2" fillId="2" borderId="9" xfId="0" applyNumberFormat="1" applyFont="1" applyFill="1" applyBorder="1"/>
    <xf numFmtId="40" fontId="3" fillId="2" borderId="1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43" fontId="3" fillId="2" borderId="1" xfId="1" applyFont="1" applyFill="1" applyBorder="1" applyAlignment="1">
      <alignment horizontal="right" vertical="center"/>
    </xf>
    <xf numFmtId="43" fontId="3" fillId="2" borderId="1" xfId="1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43" fontId="2" fillId="2" borderId="0" xfId="0" applyNumberFormat="1" applyFont="1" applyFill="1"/>
    <xf numFmtId="40" fontId="2" fillId="2" borderId="0" xfId="0" applyNumberFormat="1" applyFont="1" applyFill="1"/>
    <xf numFmtId="0" fontId="5" fillId="2" borderId="0" xfId="0" applyFont="1" applyFill="1"/>
    <xf numFmtId="0" fontId="6" fillId="2" borderId="0" xfId="0" applyFont="1" applyFill="1"/>
    <xf numFmtId="164" fontId="5" fillId="2" borderId="0" xfId="0" applyNumberFormat="1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5" fontId="2" fillId="2" borderId="0" xfId="0" applyNumberFormat="1" applyFont="1" applyFill="1"/>
    <xf numFmtId="4" fontId="0" fillId="0" borderId="0" xfId="0" applyNumberFormat="1"/>
    <xf numFmtId="43" fontId="0" fillId="0" borderId="0" xfId="1" applyFont="1"/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66675</xdr:rowOff>
    </xdr:from>
    <xdr:to>
      <xdr:col>2</xdr:col>
      <xdr:colOff>171450</xdr:colOff>
      <xdr:row>2</xdr:row>
      <xdr:rowOff>200025</xdr:rowOff>
    </xdr:to>
    <xdr:pic>
      <xdr:nvPicPr>
        <xdr:cNvPr id="2" name="Picture 1" descr="FGCE Alumni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504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2</xdr:col>
      <xdr:colOff>266700</xdr:colOff>
      <xdr:row>3</xdr:row>
      <xdr:rowOff>277007</xdr:rowOff>
    </xdr:to>
    <xdr:pic>
      <xdr:nvPicPr>
        <xdr:cNvPr id="2" name="Picture 1" descr="FGCE Alumni">
          <a:extLst>
            <a:ext uri="{FF2B5EF4-FFF2-40B4-BE49-F238E27FC236}">
              <a16:creationId xmlns:a16="http://schemas.microsoft.com/office/drawing/2014/main" id="{7AD46BBF-D6A2-4B98-B547-1C4B77AA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821055" cy="75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2160270</xdr:colOff>
      <xdr:row>15</xdr:row>
      <xdr:rowOff>24765</xdr:rowOff>
    </xdr:from>
    <xdr:ext cx="5690235" cy="5357324"/>
    <xdr:pic>
      <xdr:nvPicPr>
        <xdr:cNvPr id="2" name="Picture 1">
          <a:extLst>
            <a:ext uri="{FF2B5EF4-FFF2-40B4-BE49-F238E27FC236}">
              <a16:creationId xmlns:a16="http://schemas.microsoft.com/office/drawing/2014/main" id="{FD6165B2-05BC-4125-8A18-58026EF95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790" y="2735580"/>
          <a:ext cx="5690235" cy="535732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4</xdr:row>
      <xdr:rowOff>22860</xdr:rowOff>
    </xdr:from>
    <xdr:to>
      <xdr:col>6</xdr:col>
      <xdr:colOff>358625</xdr:colOff>
      <xdr:row>35</xdr:row>
      <xdr:rowOff>8110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DC5301-86CF-AB63-A7DE-1C05F4CD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" y="754380"/>
          <a:ext cx="5601185" cy="5654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Q36"/>
  <sheetViews>
    <sheetView workbookViewId="0">
      <selection activeCell="F10" sqref="F10:F11"/>
    </sheetView>
  </sheetViews>
  <sheetFormatPr defaultColWidth="9.109375" defaultRowHeight="18.75" customHeight="1" x14ac:dyDescent="0.3"/>
  <cols>
    <col min="1" max="1" width="3.109375" style="1" customWidth="1"/>
    <col min="2" max="4" width="5.6640625" style="1" customWidth="1"/>
    <col min="5" max="5" width="30.6640625" style="1" customWidth="1"/>
    <col min="6" max="6" width="10.6640625" style="1" customWidth="1"/>
    <col min="7" max="7" width="1.6640625" style="1" customWidth="1"/>
    <col min="8" max="9" width="5.6640625" style="1" customWidth="1"/>
    <col min="10" max="10" width="30.6640625" style="1" customWidth="1"/>
    <col min="11" max="11" width="10.6640625" style="1" customWidth="1"/>
    <col min="12" max="12" width="0.77734375" style="1" customWidth="1"/>
    <col min="13" max="14" width="5.6640625" style="1" customWidth="1"/>
    <col min="15" max="15" width="30.6640625" style="1" customWidth="1"/>
    <col min="16" max="16" width="12.6640625" style="1" customWidth="1"/>
    <col min="17" max="17" width="10" style="1" bestFit="1" customWidth="1"/>
    <col min="18" max="16384" width="9.109375" style="1"/>
  </cols>
  <sheetData>
    <row r="1" spans="3:17" ht="10.5" customHeight="1" x14ac:dyDescent="0.3"/>
    <row r="2" spans="3:17" ht="16.5" customHeight="1" x14ac:dyDescent="0.85">
      <c r="C2" s="12" t="s">
        <v>20</v>
      </c>
      <c r="D2" s="21"/>
      <c r="E2" s="18"/>
      <c r="F2" s="19"/>
      <c r="G2" s="19"/>
      <c r="H2" s="19"/>
      <c r="I2" s="19"/>
      <c r="J2" s="19"/>
    </row>
    <row r="3" spans="3:17" ht="16.5" customHeight="1" x14ac:dyDescent="0.85">
      <c r="C3" s="12" t="s">
        <v>31</v>
      </c>
      <c r="D3" s="22"/>
      <c r="E3" s="20"/>
      <c r="F3" s="19"/>
      <c r="G3" s="19"/>
      <c r="H3" s="19"/>
      <c r="I3" s="19"/>
      <c r="J3" s="19"/>
    </row>
    <row r="4" spans="3:17" ht="34.5" customHeight="1" x14ac:dyDescent="0.3"/>
    <row r="5" spans="3:17" s="2" customFormat="1" ht="18.75" customHeight="1" x14ac:dyDescent="0.3">
      <c r="C5" s="26" t="s">
        <v>7</v>
      </c>
      <c r="D5" s="27"/>
      <c r="E5" s="27"/>
      <c r="F5" s="28"/>
      <c r="H5" s="26" t="s">
        <v>8</v>
      </c>
      <c r="I5" s="27"/>
      <c r="J5" s="27"/>
      <c r="K5" s="28"/>
      <c r="M5" s="29" t="s">
        <v>9</v>
      </c>
      <c r="N5" s="30"/>
      <c r="O5" s="30"/>
      <c r="P5" s="31"/>
    </row>
    <row r="6" spans="3:17" s="2" customFormat="1" ht="18.75" customHeight="1" x14ac:dyDescent="0.3">
      <c r="C6" s="15" t="s">
        <v>10</v>
      </c>
      <c r="D6" s="7"/>
      <c r="E6" s="7"/>
      <c r="F6" s="13">
        <v>42755.360000000001</v>
      </c>
      <c r="H6" s="15" t="s">
        <v>10</v>
      </c>
      <c r="I6" s="7"/>
      <c r="J6" s="7"/>
      <c r="K6" s="14" t="e">
        <f>+#REF!</f>
        <v>#REF!</v>
      </c>
      <c r="M6" s="15" t="s">
        <v>10</v>
      </c>
      <c r="N6" s="7"/>
      <c r="O6" s="7"/>
      <c r="P6" s="14" t="e">
        <f>F6+K6</f>
        <v>#REF!</v>
      </c>
    </row>
    <row r="7" spans="3:17" s="2" customFormat="1" ht="18.75" customHeight="1" x14ac:dyDescent="0.3">
      <c r="C7" s="3"/>
      <c r="D7" s="2" t="s">
        <v>3</v>
      </c>
      <c r="F7" s="8" t="e">
        <f ca="1">SUM(F8:F15)</f>
        <v>#REF!</v>
      </c>
      <c r="H7" s="3"/>
      <c r="I7" s="2" t="s">
        <v>3</v>
      </c>
      <c r="K7" s="8">
        <f>SUM(K8:K13)</f>
        <v>0</v>
      </c>
      <c r="M7" s="3"/>
      <c r="N7" s="2" t="s">
        <v>3</v>
      </c>
      <c r="P7" s="8" t="e">
        <f ca="1">F7+K7</f>
        <v>#REF!</v>
      </c>
    </row>
    <row r="8" spans="3:17" ht="18.75" customHeight="1" x14ac:dyDescent="0.3">
      <c r="C8" s="4"/>
      <c r="D8" s="11" t="s">
        <v>4</v>
      </c>
      <c r="E8" s="1" t="s">
        <v>24</v>
      </c>
      <c r="F8" s="9" t="e">
        <f ca="1">+SUMIF(#REF!,'Summary 2021'!E8,#REF!)+SUMIF(#REF!,'Summary 2021'!E8,#REF!)+SUMIF(#REF!,'Summary 2021'!E8,#REF!)+SUMIF(#REF!,'Summary 2021'!E8,#REF!)+SUMIF(#REF!,'Summary 2021'!E8,#REF!)+SUMIF(#REF!,'Summary 2021'!E8,#REF!)+SUMIF(#REF!,'Summary 2021'!E8,#REF!)+SUMIF('SEP 2026'!$E$28:$F$46,'Summary 2021'!E8,'SEP 2026'!$F$28:$F$46)+SUMIF(#REF!,'Summary 2021'!E8,#REF!)+SUMIF(#REF!,'Summary 2021'!E8,#REF!)+SUMIF(#REF!,'Summary 2021'!E8,#REF!)+SUMIF(#REF!,'Summary 2021'!E8,#REF!)</f>
        <v>#REF!</v>
      </c>
      <c r="H8" s="4"/>
      <c r="I8" s="11" t="s">
        <v>4</v>
      </c>
      <c r="J8" s="1" t="s">
        <v>5</v>
      </c>
      <c r="K8" s="9">
        <v>0</v>
      </c>
      <c r="M8" s="4"/>
      <c r="N8" s="5"/>
      <c r="P8" s="9"/>
    </row>
    <row r="9" spans="3:17" ht="18.75" customHeight="1" x14ac:dyDescent="0.3">
      <c r="C9" s="4"/>
      <c r="D9" s="11" t="s">
        <v>12</v>
      </c>
      <c r="E9" s="1" t="s">
        <v>25</v>
      </c>
      <c r="F9" s="9" t="e">
        <f ca="1">+SUMIF(#REF!,'Summary 2021'!E9,#REF!)+SUMIF(#REF!,'Summary 2021'!E9,#REF!)+SUMIF(#REF!,'Summary 2021'!E9,#REF!)+SUMIF(#REF!,'Summary 2021'!E9,#REF!)+SUMIF(#REF!,'Summary 2021'!E9,#REF!)+SUMIF(#REF!,'Summary 2021'!E9,#REF!)+SUMIF(#REF!,'Summary 2021'!E9,#REF!)+SUMIF('SEP 2026'!$E$28:$F$46,'Summary 2021'!E9,'SEP 2026'!$F$28:$F$46)+SUMIF(#REF!,'Summary 2021'!E9,#REF!)+SUMIF(#REF!,'Summary 2021'!E9,#REF!)+SUMIF(#REF!,'Summary 2021'!E9,#REF!)+SUMIF(#REF!,'Summary 2021'!E9,#REF!)</f>
        <v>#REF!</v>
      </c>
      <c r="H9" s="4"/>
      <c r="I9" s="11"/>
      <c r="K9" s="9"/>
      <c r="M9" s="4"/>
      <c r="N9" s="5"/>
      <c r="P9" s="9"/>
      <c r="Q9" s="16"/>
    </row>
    <row r="10" spans="3:17" ht="18.75" customHeight="1" x14ac:dyDescent="0.3">
      <c r="C10" s="4"/>
      <c r="D10" s="11" t="s">
        <v>14</v>
      </c>
      <c r="E10" s="1" t="s">
        <v>23</v>
      </c>
      <c r="F10" s="9" t="e">
        <f ca="1">+SUMIF(#REF!,'Summary 2021'!E10,#REF!)+SUMIF(#REF!,'Summary 2021'!E10,#REF!)+SUMIF(#REF!,'Summary 2021'!E10,#REF!)+SUMIF(#REF!,'Summary 2021'!E10,#REF!)+SUMIF(#REF!,'Summary 2021'!E10,#REF!)+SUMIF(#REF!,'Summary 2021'!E10,#REF!)+SUMIF(#REF!,'Summary 2021'!E10,#REF!)+SUMIF('SEP 2026'!$E$28:$F$46,'Summary 2021'!E10,'SEP 2026'!$F$28:$F$46)+SUMIF(#REF!,'Summary 2021'!E10,#REF!)+SUMIF(#REF!,'Summary 2021'!E10,#REF!)+SUMIF(#REF!,'Summary 2021'!E10,#REF!)+SUMIF(#REF!,'Summary 2021'!E10,#REF!)</f>
        <v>#REF!</v>
      </c>
      <c r="H10" s="4"/>
      <c r="I10" s="11"/>
      <c r="K10" s="9"/>
      <c r="M10" s="4"/>
      <c r="N10" s="5"/>
      <c r="P10" s="9"/>
    </row>
    <row r="11" spans="3:17" ht="18.75" customHeight="1" x14ac:dyDescent="0.3">
      <c r="C11" s="4"/>
      <c r="D11" s="11" t="s">
        <v>16</v>
      </c>
      <c r="E11" s="1" t="s">
        <v>22</v>
      </c>
      <c r="F11" s="9" t="e">
        <f ca="1">+SUMIF(#REF!,'Summary 2021'!E11,#REF!)+SUMIF(#REF!,'Summary 2021'!E11,#REF!)+SUMIF(#REF!,'Summary 2021'!E11,#REF!)+SUMIF(#REF!,'Summary 2021'!E11,#REF!)+SUMIF(#REF!,'Summary 2021'!E11,#REF!)+SUMIF(#REF!,'Summary 2021'!E11,#REF!)+SUMIF(#REF!,'Summary 2021'!E11,#REF!)+SUMIF('SEP 2026'!$E$28:$F$46,'Summary 2021'!E11,'SEP 2026'!$F$28:$F$46)+SUMIF(#REF!,'Summary 2021'!E11,#REF!)+SUMIF(#REF!,'Summary 2021'!E11,#REF!)+SUMIF(#REF!,'Summary 2021'!E11,#REF!)+SUMIF(#REF!,'Summary 2021'!E11,#REF!)</f>
        <v>#REF!</v>
      </c>
      <c r="H11" s="4"/>
      <c r="I11" s="11"/>
      <c r="K11" s="9"/>
      <c r="M11" s="4"/>
      <c r="N11" s="5"/>
      <c r="P11" s="9"/>
    </row>
    <row r="12" spans="3:17" ht="18.75" customHeight="1" x14ac:dyDescent="0.3">
      <c r="C12" s="4"/>
      <c r="D12" s="11" t="s">
        <v>17</v>
      </c>
      <c r="E12" s="1" t="s">
        <v>21</v>
      </c>
      <c r="F12" s="9" t="e">
        <f ca="1">+SUMIF(#REF!,'Summary 2021'!E12,#REF!)+SUMIF(#REF!,'Summary 2021'!E12,#REF!)+SUMIF(#REF!,'Summary 2021'!E12,#REF!)+SUMIF(#REF!,'Summary 2021'!E12,#REF!)+SUMIF(#REF!,'Summary 2021'!E12,#REF!)+SUMIF(#REF!,'Summary 2021'!E12,#REF!)+SUMIF(#REF!,'Summary 2021'!E12,#REF!)+SUMIF('SEP 2026'!$E$28:$F$46,'Summary 2021'!E12,'SEP 2026'!$F$28:$F$46)+SUMIF(#REF!,'Summary 2021'!E12,#REF!)+SUMIF(#REF!,'Summary 2021'!E12,#REF!)+SUMIF(#REF!,'Summary 2021'!E12,#REF!)+SUMIF(#REF!,'Summary 2021'!E12,#REF!)</f>
        <v>#REF!</v>
      </c>
      <c r="H12" s="4"/>
      <c r="I12" s="11"/>
      <c r="K12" s="9"/>
      <c r="M12" s="4"/>
      <c r="N12" s="5"/>
      <c r="P12" s="9"/>
    </row>
    <row r="13" spans="3:17" ht="18.75" customHeight="1" x14ac:dyDescent="0.3">
      <c r="C13" s="4"/>
      <c r="D13" s="11" t="s">
        <v>18</v>
      </c>
      <c r="E13" s="1" t="s">
        <v>26</v>
      </c>
      <c r="F13" s="9" t="e">
        <f ca="1">+SUMIF(#REF!,'Summary 2021'!E13,#REF!)+SUMIF(#REF!,'Summary 2021'!E13,#REF!)+SUMIF(#REF!,'Summary 2021'!E13,#REF!)+SUMIF(#REF!,'Summary 2021'!E13,#REF!)+SUMIF(#REF!,'Summary 2021'!E13,#REF!)+SUMIF(#REF!,'Summary 2021'!E13,#REF!)+SUMIF(#REF!,'Summary 2021'!E13,#REF!)+SUMIF('SEP 2026'!$E$28:$F$46,'Summary 2021'!E13,'SEP 2026'!$F$28:$F$46)+SUMIF(#REF!,'Summary 2021'!E13,#REF!)+SUMIF(#REF!,'Summary 2021'!E13,#REF!)+SUMIF(#REF!,'Summary 2021'!E13,#REF!)+SUMIF(#REF!,'Summary 2021'!E13,#REF!)</f>
        <v>#REF!</v>
      </c>
      <c r="H13" s="4"/>
      <c r="I13" s="11"/>
      <c r="K13" s="9"/>
      <c r="M13" s="4"/>
      <c r="N13" s="5"/>
      <c r="P13" s="9"/>
    </row>
    <row r="14" spans="3:17" ht="18.75" customHeight="1" x14ac:dyDescent="0.3">
      <c r="C14" s="4"/>
      <c r="D14" s="11" t="s">
        <v>19</v>
      </c>
      <c r="E14" s="1" t="s">
        <v>27</v>
      </c>
      <c r="F14" s="9" t="e">
        <f ca="1">+SUMIF(#REF!,'Summary 2021'!E14,#REF!)+SUMIF(#REF!,'Summary 2021'!E14,#REF!)+SUMIF(#REF!,'Summary 2021'!E14,#REF!)+SUMIF(#REF!,'Summary 2021'!E14,#REF!)+SUMIF(#REF!,'Summary 2021'!E14,#REF!)+SUMIF(#REF!,'Summary 2021'!E14,#REF!)+SUMIF(#REF!,'Summary 2021'!E14,#REF!)+SUMIF('SEP 2026'!$E$28:$F$46,'Summary 2021'!E14,'SEP 2026'!$F$28:$F$46)+SUMIF(#REF!,'Summary 2021'!E14,#REF!)+SUMIF(#REF!,'Summary 2021'!E14,#REF!)+SUMIF(#REF!,'Summary 2021'!E14,#REF!)+SUMIF(#REF!,'Summary 2021'!E14,#REF!)</f>
        <v>#REF!</v>
      </c>
      <c r="H14" s="4"/>
      <c r="K14" s="9"/>
      <c r="M14" s="4"/>
      <c r="P14" s="9"/>
    </row>
    <row r="15" spans="3:17" ht="18.75" customHeight="1" x14ac:dyDescent="0.3">
      <c r="C15" s="4"/>
      <c r="D15" s="11" t="s">
        <v>18</v>
      </c>
      <c r="E15" s="1" t="s">
        <v>33</v>
      </c>
      <c r="F15" s="9" t="e">
        <f ca="1">+SUMIF(#REF!,'Summary 2021'!E15,#REF!)+SUMIF(#REF!,'Summary 2021'!E15,#REF!)+SUMIF(#REF!,'Summary 2021'!E15,#REF!)+SUMIF(#REF!,'Summary 2021'!E15,#REF!)+SUMIF(#REF!,'Summary 2021'!E15,#REF!)+SUMIF(#REF!,'Summary 2021'!E15,#REF!)+SUMIF(#REF!,'Summary 2021'!E15,#REF!)+SUMIF('SEP 2026'!$E$28:$F$46,'Summary 2021'!E15,'SEP 2026'!$F$28:$F$46)+SUMIF(#REF!,'Summary 2021'!E15,#REF!)+SUMIF(#REF!,'Summary 2021'!E15,#REF!)+SUMIF(#REF!,'Summary 2021'!E15,#REF!)+SUMIF(#REF!,'Summary 2021'!E15,#REF!)</f>
        <v>#REF!</v>
      </c>
      <c r="H15" s="4"/>
      <c r="K15" s="9"/>
      <c r="M15" s="4"/>
      <c r="P15" s="9"/>
    </row>
    <row r="16" spans="3:17" s="2" customFormat="1" ht="18.75" customHeight="1" x14ac:dyDescent="0.3">
      <c r="C16" s="3"/>
      <c r="D16" s="2" t="s">
        <v>6</v>
      </c>
      <c r="F16" s="8" t="e">
        <f ca="1">SUM(F17:F23)</f>
        <v>#REF!</v>
      </c>
      <c r="H16" s="3"/>
      <c r="I16" s="2" t="s">
        <v>6</v>
      </c>
      <c r="K16" s="8">
        <f>SUM(K17:K23)</f>
        <v>0</v>
      </c>
      <c r="M16" s="3"/>
      <c r="N16" s="2" t="s">
        <v>6</v>
      </c>
      <c r="P16" s="8" t="e">
        <f ca="1">F16+K16</f>
        <v>#REF!</v>
      </c>
    </row>
    <row r="17" spans="3:16" ht="18.75" customHeight="1" x14ac:dyDescent="0.3">
      <c r="C17" s="4"/>
      <c r="D17" s="11" t="s">
        <v>4</v>
      </c>
      <c r="E17" s="1" t="s">
        <v>15</v>
      </c>
      <c r="F17" s="9" t="e">
        <f ca="1">+SUMIF(#REF!,'Summary 2021'!E17,#REF!)+SUMIF(#REF!,'Summary 2021'!E17,#REF!)+SUMIF(#REF!,'Summary 2021'!E17,#REF!)+SUMIF(#REF!,'Summary 2021'!E17,#REF!)+SUMIF(#REF!,'Summary 2021'!E17,#REF!)+SUMIF(#REF!,'Summary 2021'!E17,#REF!)+SUMIF(#REF!,'Summary 2021'!E17,#REF!)+SUMIF('SEP 2026'!$E$28:$F$46,'Summary 2021'!E17,'SEP 2026'!$F$28:$F$46)+SUMIF(#REF!,'Summary 2021'!E17,#REF!)+SUMIF(#REF!,'Summary 2021'!E17,#REF!)+SUMIF(#REF!,'Summary 2021'!E17,#REF!)+SUMIF(#REF!,'Summary 2021'!E17,#REF!)</f>
        <v>#REF!</v>
      </c>
      <c r="H17" s="4"/>
      <c r="I17" s="2" t="s">
        <v>4</v>
      </c>
      <c r="J17" s="1" t="s">
        <v>5</v>
      </c>
      <c r="K17" s="9">
        <v>0</v>
      </c>
      <c r="M17" s="4"/>
      <c r="P17" s="9"/>
    </row>
    <row r="18" spans="3:16" ht="18.75" customHeight="1" x14ac:dyDescent="0.3">
      <c r="C18" s="4"/>
      <c r="D18" s="11" t="s">
        <v>12</v>
      </c>
      <c r="E18" s="1" t="s">
        <v>13</v>
      </c>
      <c r="F18" s="9" t="e">
        <f ca="1">+SUMIF(#REF!,'Summary 2021'!E18,#REF!)+SUMIF(#REF!,'Summary 2021'!E18,#REF!)+SUMIF(#REF!,'Summary 2021'!E18,#REF!)+SUMIF(#REF!,'Summary 2021'!E18,#REF!)+SUMIF(#REF!,'Summary 2021'!E18,#REF!)+SUMIF(#REF!,'Summary 2021'!E18,#REF!)+SUMIF(#REF!,'Summary 2021'!E18,#REF!)+SUMIF('SEP 2026'!$E$28:$F$46,'Summary 2021'!E18,'SEP 2026'!$F$28:$F$46)+SUMIF(#REF!,'Summary 2021'!E18,#REF!)+SUMIF(#REF!,'Summary 2021'!E18,#REF!)+SUMIF(#REF!,'Summary 2021'!E18,#REF!)+SUMIF(#REF!,'Summary 2021'!E18,#REF!)</f>
        <v>#REF!</v>
      </c>
      <c r="H18" s="4"/>
      <c r="K18" s="9"/>
      <c r="M18" s="4"/>
      <c r="P18" s="9"/>
    </row>
    <row r="19" spans="3:16" ht="18.75" customHeight="1" x14ac:dyDescent="0.3">
      <c r="C19" s="4"/>
      <c r="D19" s="11" t="s">
        <v>14</v>
      </c>
      <c r="E19" s="1" t="s">
        <v>34</v>
      </c>
      <c r="F19" s="9" t="e">
        <f ca="1">+SUMIF(#REF!,'Summary 2021'!E19,#REF!)+SUMIF(#REF!,'Summary 2021'!E19,#REF!)+SUMIF(#REF!,'Summary 2021'!E19,#REF!)+SUMIF(#REF!,'Summary 2021'!E19,#REF!)+SUMIF(#REF!,'Summary 2021'!E19,#REF!)+SUMIF(#REF!,'Summary 2021'!E19,#REF!)+SUMIF(#REF!,'Summary 2021'!E19,#REF!)+SUMIF('SEP 2026'!$E$28:$F$46,'Summary 2021'!E19,'SEP 2026'!$F$28:$F$46)+SUMIF(#REF!,'Summary 2021'!E19,#REF!)+SUMIF(#REF!,'Summary 2021'!E19,#REF!)+SUMIF(#REF!,'Summary 2021'!E19,#REF!)+SUMIF(#REF!,'Summary 2021'!E19,#REF!)</f>
        <v>#REF!</v>
      </c>
      <c r="H19" s="4"/>
      <c r="K19" s="9"/>
      <c r="M19" s="4"/>
      <c r="P19" s="9"/>
    </row>
    <row r="20" spans="3:16" ht="18.75" customHeight="1" x14ac:dyDescent="0.3">
      <c r="C20" s="4"/>
      <c r="D20" s="11" t="s">
        <v>16</v>
      </c>
      <c r="E20" s="1" t="s">
        <v>28</v>
      </c>
      <c r="F20" s="9" t="e">
        <f ca="1">+SUMIF(#REF!,'Summary 2021'!E20,#REF!)+SUMIF(#REF!,'Summary 2021'!E20,#REF!)+SUMIF(#REF!,'Summary 2021'!E20,#REF!)+SUMIF(#REF!,'Summary 2021'!E20,#REF!)+SUMIF(#REF!,'Summary 2021'!E20,#REF!)+SUMIF(#REF!,'Summary 2021'!E20,#REF!)+SUMIF(#REF!,'Summary 2021'!E20,#REF!)+SUMIF('SEP 2026'!$E$28:$F$46,'Summary 2021'!E20,'SEP 2026'!$F$28:$F$46)+SUMIF(#REF!,'Summary 2021'!E20,#REF!)+SUMIF(#REF!,'Summary 2021'!E20,#REF!)+SUMIF(#REF!,'Summary 2021'!E20,#REF!)+SUMIF(#REF!,'Summary 2021'!E20,#REF!)</f>
        <v>#REF!</v>
      </c>
      <c r="H20" s="4"/>
      <c r="K20" s="9"/>
      <c r="M20" s="4"/>
      <c r="P20" s="9"/>
    </row>
    <row r="21" spans="3:16" ht="18.75" customHeight="1" x14ac:dyDescent="0.3">
      <c r="C21" s="4"/>
      <c r="D21" s="11" t="s">
        <v>17</v>
      </c>
      <c r="E21" s="1" t="s">
        <v>29</v>
      </c>
      <c r="F21" s="9" t="e">
        <f ca="1">+SUMIF(#REF!,'Summary 2021'!E21,#REF!)+SUMIF(#REF!,'Summary 2021'!E21,#REF!)+SUMIF(#REF!,'Summary 2021'!E21,#REF!)+SUMIF(#REF!,'Summary 2021'!E21,#REF!)+SUMIF(#REF!,'Summary 2021'!E21,#REF!)+SUMIF(#REF!,'Summary 2021'!E21,#REF!)+SUMIF(#REF!,'Summary 2021'!E21,#REF!)+SUMIF('SEP 2026'!$E$28:$F$46,'Summary 2021'!E21,'SEP 2026'!$F$28:$F$46)+SUMIF(#REF!,'Summary 2021'!E21,#REF!)+SUMIF(#REF!,'Summary 2021'!E21,#REF!)+SUMIF(#REF!,'Summary 2021'!E21,#REF!)+SUMIF(#REF!,'Summary 2021'!E21,#REF!)</f>
        <v>#REF!</v>
      </c>
      <c r="H21" s="4"/>
      <c r="K21" s="9"/>
      <c r="M21" s="4"/>
      <c r="P21" s="9"/>
    </row>
    <row r="22" spans="3:16" ht="18.75" customHeight="1" x14ac:dyDescent="0.3">
      <c r="C22" s="4"/>
      <c r="D22" s="11" t="s">
        <v>18</v>
      </c>
      <c r="E22" s="1" t="s">
        <v>30</v>
      </c>
      <c r="F22" s="9" t="e">
        <f ca="1">+SUMIF(#REF!,'Summary 2021'!E22,#REF!)+SUMIF(#REF!,'Summary 2021'!E22,#REF!)+SUMIF(#REF!,'Summary 2021'!E22,#REF!)+SUMIF(#REF!,'Summary 2021'!E22,#REF!)+SUMIF(#REF!,'Summary 2021'!E22,#REF!)+SUMIF(#REF!,'Summary 2021'!E22,#REF!)+SUMIF(#REF!,'Summary 2021'!E22,#REF!)+SUMIF('SEP 2026'!$E$28:$F$46,'Summary 2021'!E22,'SEP 2026'!$F$28:$F$46)+SUMIF(#REF!,'Summary 2021'!E22,#REF!)+SUMIF(#REF!,'Summary 2021'!E22,#REF!)+SUMIF(#REF!,'Summary 2021'!E22,#REF!)+SUMIF(#REF!,'Summary 2021'!E22,#REF!)</f>
        <v>#REF!</v>
      </c>
      <c r="H22" s="4"/>
      <c r="K22" s="9"/>
      <c r="M22" s="4"/>
      <c r="P22" s="9"/>
    </row>
    <row r="23" spans="3:16" ht="18.75" customHeight="1" x14ac:dyDescent="0.3">
      <c r="C23" s="4"/>
      <c r="D23" s="11" t="s">
        <v>19</v>
      </c>
      <c r="E23" s="1" t="s">
        <v>32</v>
      </c>
      <c r="F23" s="9" t="e">
        <f ca="1">+SUMIF(#REF!,'Summary 2021'!E23,#REF!)+SUMIF(#REF!,'Summary 2021'!E23,#REF!)+SUMIF(#REF!,'Summary 2021'!E23,#REF!)+SUMIF(#REF!,'Summary 2021'!E23,#REF!)+SUMIF(#REF!,'Summary 2021'!E23,#REF!)+SUMIF(#REF!,'Summary 2021'!E23,#REF!)+SUMIF(#REF!,'Summary 2021'!E23,#REF!)+SUMIF('SEP 2026'!$E$28:$F$46,'Summary 2021'!E23,'SEP 2026'!$F$28:$F$46)+SUMIF(#REF!,'Summary 2021'!E23,#REF!)+SUMIF(#REF!,'Summary 2021'!E23,#REF!)+SUMIF(#REF!,'Summary 2021'!E23,#REF!)+SUMIF(#REF!,'Summary 2021'!E23,#REF!)</f>
        <v>#REF!</v>
      </c>
      <c r="H23" s="4"/>
      <c r="K23" s="9"/>
      <c r="M23" s="4"/>
      <c r="P23" s="9"/>
    </row>
    <row r="24" spans="3:16" ht="18.75" customHeight="1" x14ac:dyDescent="0.3">
      <c r="C24" s="4"/>
      <c r="F24" s="9"/>
      <c r="H24" s="4"/>
      <c r="K24" s="9"/>
      <c r="M24" s="4"/>
      <c r="P24" s="9"/>
    </row>
    <row r="25" spans="3:16" s="2" customFormat="1" ht="18.75" customHeight="1" x14ac:dyDescent="0.3">
      <c r="C25" s="6" t="s">
        <v>11</v>
      </c>
      <c r="D25" s="7"/>
      <c r="E25" s="7"/>
      <c r="F25" s="10" t="e">
        <f ca="1">F6+F7-F16</f>
        <v>#REF!</v>
      </c>
      <c r="H25" s="6" t="s">
        <v>11</v>
      </c>
      <c r="I25" s="7"/>
      <c r="J25" s="7"/>
      <c r="K25" s="10" t="e">
        <f>K6+K7-K16</f>
        <v>#REF!</v>
      </c>
      <c r="M25" s="6" t="s">
        <v>11</v>
      </c>
      <c r="N25" s="7"/>
      <c r="O25" s="7"/>
      <c r="P25" s="10" t="e">
        <f ca="1">F25+K25</f>
        <v>#REF!</v>
      </c>
    </row>
    <row r="26" spans="3:16" ht="7.5" customHeight="1" x14ac:dyDescent="0.3"/>
    <row r="27" spans="3:16" ht="18.75" customHeight="1" x14ac:dyDescent="0.3">
      <c r="C27" s="1" t="s">
        <v>0</v>
      </c>
      <c r="P27" s="17"/>
    </row>
    <row r="28" spans="3:16" ht="18.75" customHeight="1" x14ac:dyDescent="0.3">
      <c r="D28" s="2" t="s">
        <v>1</v>
      </c>
    </row>
    <row r="29" spans="3:16" ht="18.75" customHeight="1" x14ac:dyDescent="0.3">
      <c r="D29" s="2" t="s">
        <v>2</v>
      </c>
    </row>
    <row r="36" spans="6:16" ht="18.75" customHeight="1" x14ac:dyDescent="0.3">
      <c r="F36" s="17" t="e">
        <f ca="1">+F25-#REF!</f>
        <v>#REF!</v>
      </c>
      <c r="K36" s="17" t="e">
        <f>+K25-#REF!</f>
        <v>#REF!</v>
      </c>
      <c r="P36" s="17" t="e">
        <f ca="1">+P25-#REF!</f>
        <v>#REF!</v>
      </c>
    </row>
  </sheetData>
  <mergeCells count="3">
    <mergeCell ref="C5:F5"/>
    <mergeCell ref="H5:K5"/>
    <mergeCell ref="M5:P5"/>
  </mergeCells>
  <pageMargins left="0.45" right="0.45" top="0.25" bottom="0.75" header="0.05" footer="0.3"/>
  <pageSetup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6E09-A8E6-4689-9897-2E012E4142C9}">
  <sheetPr>
    <pageSetUpPr fitToPage="1"/>
  </sheetPr>
  <dimension ref="C1:P57"/>
  <sheetViews>
    <sheetView tabSelected="1" workbookViewId="0">
      <selection activeCell="J2" sqref="J2"/>
    </sheetView>
  </sheetViews>
  <sheetFormatPr defaultColWidth="9.109375" defaultRowHeight="18.75" customHeight="1" x14ac:dyDescent="0.3"/>
  <cols>
    <col min="1" max="1" width="3.109375" style="1" customWidth="1"/>
    <col min="2" max="4" width="5.6640625" style="1" customWidth="1"/>
    <col min="5" max="5" width="30.6640625" style="1" customWidth="1"/>
    <col min="6" max="6" width="10.6640625" style="1" customWidth="1"/>
    <col min="7" max="7" width="1.6640625" style="1" customWidth="1"/>
    <col min="8" max="9" width="5.6640625" style="1" customWidth="1"/>
    <col min="10" max="10" width="30.6640625" style="1" customWidth="1"/>
    <col min="11" max="11" width="10.6640625" style="1" customWidth="1"/>
    <col min="12" max="12" width="1.6640625" style="1" customWidth="1"/>
    <col min="13" max="14" width="5.6640625" style="1" customWidth="1"/>
    <col min="15" max="15" width="30.6640625" style="1" customWidth="1"/>
    <col min="16" max="16" width="12.6640625" style="1" customWidth="1"/>
    <col min="17" max="16384" width="9.109375" style="1"/>
  </cols>
  <sheetData>
    <row r="1" spans="3:16" ht="10.5" customHeight="1" x14ac:dyDescent="0.3"/>
    <row r="2" spans="3:16" ht="16.5" customHeight="1" x14ac:dyDescent="0.85">
      <c r="C2" s="12" t="s">
        <v>20</v>
      </c>
      <c r="D2" s="21"/>
      <c r="E2" s="18"/>
      <c r="F2" s="19"/>
      <c r="G2" s="19"/>
      <c r="H2" s="19"/>
      <c r="I2" s="19"/>
      <c r="J2" s="19"/>
      <c r="L2" s="19"/>
    </row>
    <row r="3" spans="3:16" ht="16.5" customHeight="1" x14ac:dyDescent="0.85">
      <c r="C3" s="12" t="s">
        <v>57</v>
      </c>
      <c r="D3" s="22"/>
      <c r="E3" s="20"/>
      <c r="F3" s="19"/>
      <c r="G3" s="19"/>
      <c r="H3" s="19"/>
      <c r="I3" s="19"/>
      <c r="J3" s="19"/>
      <c r="L3" s="19"/>
    </row>
    <row r="4" spans="3:16" ht="34.5" customHeight="1" x14ac:dyDescent="0.3"/>
    <row r="5" spans="3:16" s="2" customFormat="1" ht="18.75" customHeight="1" x14ac:dyDescent="0.3">
      <c r="C5" s="26" t="s">
        <v>7</v>
      </c>
      <c r="D5" s="27"/>
      <c r="E5" s="27"/>
      <c r="F5" s="28"/>
      <c r="H5" s="26" t="s">
        <v>8</v>
      </c>
      <c r="I5" s="27"/>
      <c r="J5" s="27"/>
      <c r="K5" s="28"/>
      <c r="M5" s="29" t="s">
        <v>9</v>
      </c>
      <c r="N5" s="30"/>
      <c r="O5" s="30"/>
      <c r="P5" s="31"/>
    </row>
    <row r="6" spans="3:16" s="2" customFormat="1" ht="18.75" customHeight="1" x14ac:dyDescent="0.3">
      <c r="C6" s="15" t="s">
        <v>10</v>
      </c>
      <c r="D6" s="7"/>
      <c r="E6" s="7"/>
      <c r="F6" s="13">
        <v>27620.849999999991</v>
      </c>
      <c r="H6" s="15" t="s">
        <v>10</v>
      </c>
      <c r="I6" s="7"/>
      <c r="J6" s="7"/>
      <c r="K6" s="14">
        <v>28869.19</v>
      </c>
      <c r="M6" s="15" t="s">
        <v>10</v>
      </c>
      <c r="N6" s="7"/>
      <c r="O6" s="7"/>
      <c r="P6" s="14">
        <f>F6+K6</f>
        <v>56490.039999999994</v>
      </c>
    </row>
    <row r="7" spans="3:16" s="2" customFormat="1" ht="18.75" customHeight="1" x14ac:dyDescent="0.3">
      <c r="C7" s="3"/>
      <c r="D7" s="2" t="s">
        <v>3</v>
      </c>
      <c r="F7" s="8">
        <f>+SUM(F8:F27)</f>
        <v>3040</v>
      </c>
      <c r="H7" s="3"/>
      <c r="I7" s="2" t="s">
        <v>3</v>
      </c>
      <c r="K7" s="8">
        <f>+SUM(K8)</f>
        <v>0</v>
      </c>
      <c r="M7" s="3"/>
      <c r="N7" s="2" t="s">
        <v>3</v>
      </c>
      <c r="P7" s="8">
        <f>F7+K7</f>
        <v>3040</v>
      </c>
    </row>
    <row r="8" spans="3:16" ht="18.75" customHeight="1" x14ac:dyDescent="0.3">
      <c r="C8" s="4"/>
      <c r="D8" s="11"/>
      <c r="E8" s="1" t="s">
        <v>47</v>
      </c>
      <c r="F8" s="9">
        <v>1000</v>
      </c>
      <c r="H8" s="4"/>
      <c r="I8" s="11"/>
      <c r="K8" s="9">
        <v>0</v>
      </c>
      <c r="M8" s="4"/>
      <c r="N8" s="5"/>
      <c r="P8" s="9"/>
    </row>
    <row r="9" spans="3:16" ht="18.75" customHeight="1" x14ac:dyDescent="0.3">
      <c r="C9" s="4"/>
      <c r="D9" s="11"/>
      <c r="E9" s="1" t="s">
        <v>49</v>
      </c>
      <c r="F9" s="9">
        <v>40</v>
      </c>
      <c r="H9" s="4"/>
      <c r="I9" s="11"/>
      <c r="K9" s="9"/>
      <c r="M9" s="4"/>
      <c r="N9" s="5"/>
      <c r="P9" s="9"/>
    </row>
    <row r="10" spans="3:16" ht="18.75" customHeight="1" x14ac:dyDescent="0.3">
      <c r="C10" s="4"/>
      <c r="D10" s="11"/>
      <c r="E10" s="1" t="s">
        <v>50</v>
      </c>
      <c r="F10" s="9">
        <v>2000</v>
      </c>
      <c r="H10" s="4"/>
      <c r="I10" s="11"/>
      <c r="K10" s="9"/>
      <c r="M10" s="4"/>
      <c r="N10" s="5"/>
      <c r="P10" s="9"/>
    </row>
    <row r="11" spans="3:16" ht="18.75" customHeight="1" x14ac:dyDescent="0.3">
      <c r="C11" s="4"/>
      <c r="D11" s="11"/>
      <c r="F11" s="9"/>
      <c r="H11" s="4"/>
      <c r="I11" s="11"/>
      <c r="K11" s="9"/>
      <c r="M11" s="4"/>
      <c r="N11" s="5"/>
      <c r="P11" s="9"/>
    </row>
    <row r="12" spans="3:16" ht="18.75" customHeight="1" x14ac:dyDescent="0.3">
      <c r="C12" s="4"/>
      <c r="D12" s="11"/>
      <c r="F12" s="9"/>
      <c r="H12" s="4"/>
      <c r="I12" s="11"/>
      <c r="K12" s="9"/>
      <c r="M12" s="4"/>
      <c r="N12" s="5"/>
      <c r="P12" s="9"/>
    </row>
    <row r="13" spans="3:16" ht="18.75" customHeight="1" x14ac:dyDescent="0.3">
      <c r="C13" s="4"/>
      <c r="D13" s="11"/>
      <c r="F13" s="9"/>
      <c r="H13" s="4"/>
      <c r="I13" s="11"/>
      <c r="K13" s="9"/>
      <c r="M13" s="4"/>
      <c r="N13" s="5"/>
      <c r="P13" s="9"/>
    </row>
    <row r="14" spans="3:16" ht="18.75" customHeight="1" x14ac:dyDescent="0.3">
      <c r="C14" s="4"/>
      <c r="D14" s="11"/>
      <c r="F14" s="9"/>
      <c r="H14" s="4"/>
      <c r="I14" s="11"/>
      <c r="K14" s="9"/>
      <c r="M14" s="4"/>
      <c r="N14" s="5"/>
      <c r="P14" s="9"/>
    </row>
    <row r="15" spans="3:16" ht="18.75" customHeight="1" x14ac:dyDescent="0.3">
      <c r="C15" s="4"/>
      <c r="D15" s="11"/>
      <c r="F15" s="9"/>
      <c r="H15" s="4"/>
      <c r="I15" s="11"/>
      <c r="K15" s="9"/>
      <c r="M15" s="4"/>
      <c r="N15" s="5"/>
      <c r="P15" s="9"/>
    </row>
    <row r="16" spans="3:16" ht="18.75" customHeight="1" x14ac:dyDescent="0.3">
      <c r="C16" s="4"/>
      <c r="D16" s="11"/>
      <c r="F16" s="9"/>
      <c r="H16" s="4"/>
      <c r="I16" s="11"/>
      <c r="K16" s="9"/>
      <c r="M16" s="4"/>
      <c r="N16" s="5"/>
      <c r="P16" s="9"/>
    </row>
    <row r="17" spans="3:16" ht="18.75" customHeight="1" x14ac:dyDescent="0.3">
      <c r="C17" s="4"/>
      <c r="D17" s="11"/>
      <c r="F17" s="9"/>
      <c r="H17" s="4"/>
      <c r="I17" s="11"/>
      <c r="K17" s="9"/>
      <c r="M17" s="4"/>
      <c r="N17" s="5"/>
      <c r="P17" s="9"/>
    </row>
    <row r="18" spans="3:16" ht="18.75" customHeight="1" x14ac:dyDescent="0.3">
      <c r="C18" s="4"/>
      <c r="D18" s="11"/>
      <c r="F18" s="9"/>
      <c r="H18" s="4"/>
      <c r="I18" s="11"/>
      <c r="K18" s="9"/>
      <c r="M18" s="4"/>
      <c r="N18" s="5"/>
      <c r="P18" s="9"/>
    </row>
    <row r="19" spans="3:16" ht="18.75" customHeight="1" x14ac:dyDescent="0.3">
      <c r="C19" s="4"/>
      <c r="D19" s="11"/>
      <c r="F19" s="9"/>
      <c r="H19" s="4"/>
      <c r="I19" s="11"/>
      <c r="K19" s="9"/>
      <c r="M19" s="4"/>
      <c r="N19" s="5"/>
      <c r="P19" s="9"/>
    </row>
    <row r="20" spans="3:16" ht="18.75" customHeight="1" x14ac:dyDescent="0.3">
      <c r="C20" s="4"/>
      <c r="D20" s="11"/>
      <c r="F20" s="9"/>
      <c r="H20" s="4"/>
      <c r="I20" s="11"/>
      <c r="K20" s="9"/>
      <c r="M20" s="4"/>
      <c r="N20" s="5"/>
      <c r="P20" s="9"/>
    </row>
    <row r="21" spans="3:16" ht="18.75" customHeight="1" x14ac:dyDescent="0.3">
      <c r="C21" s="4"/>
      <c r="D21" s="11"/>
      <c r="F21" s="9"/>
      <c r="H21" s="4"/>
      <c r="I21" s="11"/>
      <c r="K21" s="9"/>
      <c r="M21" s="4"/>
      <c r="N21" s="5"/>
      <c r="P21" s="9"/>
    </row>
    <row r="22" spans="3:16" ht="18.75" customHeight="1" x14ac:dyDescent="0.3">
      <c r="C22" s="4"/>
      <c r="D22" s="11"/>
      <c r="F22" s="9"/>
      <c r="H22" s="4"/>
      <c r="I22" s="11"/>
      <c r="K22" s="9"/>
      <c r="M22" s="4"/>
      <c r="N22" s="5"/>
      <c r="P22" s="9"/>
    </row>
    <row r="23" spans="3:16" ht="18.75" customHeight="1" x14ac:dyDescent="0.3">
      <c r="C23" s="4"/>
      <c r="D23" s="11"/>
      <c r="F23" s="9"/>
      <c r="H23" s="4"/>
      <c r="I23" s="11"/>
      <c r="K23" s="9"/>
      <c r="M23" s="4"/>
      <c r="N23" s="5"/>
      <c r="P23" s="9"/>
    </row>
    <row r="24" spans="3:16" ht="18.75" customHeight="1" x14ac:dyDescent="0.3">
      <c r="C24" s="4"/>
      <c r="D24" s="11"/>
      <c r="F24" s="9"/>
      <c r="H24" s="4"/>
      <c r="I24" s="11"/>
      <c r="K24" s="9"/>
      <c r="M24" s="4"/>
      <c r="N24" s="5"/>
      <c r="P24" s="9"/>
    </row>
    <row r="25" spans="3:16" ht="18.75" customHeight="1" x14ac:dyDescent="0.3">
      <c r="C25" s="4"/>
      <c r="D25" s="11"/>
      <c r="F25" s="9"/>
      <c r="H25" s="4"/>
      <c r="I25" s="11"/>
      <c r="K25" s="9"/>
      <c r="M25" s="4"/>
      <c r="N25" s="5"/>
      <c r="P25" s="9"/>
    </row>
    <row r="26" spans="3:16" ht="18.75" customHeight="1" x14ac:dyDescent="0.3">
      <c r="C26" s="4"/>
      <c r="D26" s="11"/>
      <c r="F26" s="9"/>
      <c r="H26" s="4"/>
      <c r="I26" s="11"/>
      <c r="K26" s="9"/>
      <c r="M26" s="4"/>
      <c r="N26" s="5"/>
      <c r="P26" s="9"/>
    </row>
    <row r="27" spans="3:16" ht="18.75" customHeight="1" x14ac:dyDescent="0.3">
      <c r="C27" s="4"/>
      <c r="D27" s="11"/>
      <c r="F27" s="9"/>
      <c r="H27" s="4"/>
      <c r="I27" s="11"/>
      <c r="K27" s="9"/>
      <c r="M27" s="4"/>
      <c r="N27" s="5"/>
      <c r="P27" s="9"/>
    </row>
    <row r="28" spans="3:16" s="2" customFormat="1" ht="18.75" customHeight="1" x14ac:dyDescent="0.3">
      <c r="C28" s="3"/>
      <c r="D28" s="2" t="s">
        <v>6</v>
      </c>
      <c r="F28" s="8">
        <f>+SUM(F29:F46)</f>
        <v>110.91999999999999</v>
      </c>
      <c r="H28" s="3"/>
      <c r="I28" s="2" t="s">
        <v>6</v>
      </c>
      <c r="K28" s="8">
        <f>SUM(K29:K46)</f>
        <v>0</v>
      </c>
      <c r="M28" s="3"/>
      <c r="N28" s="2" t="s">
        <v>6</v>
      </c>
      <c r="P28" s="8">
        <f>F28+K28</f>
        <v>110.91999999999999</v>
      </c>
    </row>
    <row r="29" spans="3:16" ht="18.75" customHeight="1" x14ac:dyDescent="0.3">
      <c r="C29" s="4"/>
      <c r="D29" s="11"/>
      <c r="E29" s="1" t="s">
        <v>46</v>
      </c>
      <c r="F29" s="9">
        <v>23.79</v>
      </c>
      <c r="H29" s="4"/>
      <c r="I29" s="11"/>
      <c r="K29" s="9"/>
      <c r="M29" s="4"/>
      <c r="N29" s="5"/>
      <c r="P29" s="9"/>
    </row>
    <row r="30" spans="3:16" ht="18.75" customHeight="1" x14ac:dyDescent="0.3">
      <c r="C30" s="4"/>
      <c r="D30" s="11"/>
      <c r="E30" s="1" t="s">
        <v>48</v>
      </c>
      <c r="F30" s="9">
        <v>87.13</v>
      </c>
      <c r="H30" s="4"/>
      <c r="I30" s="11"/>
      <c r="K30" s="9"/>
      <c r="M30" s="4"/>
      <c r="N30" s="5"/>
      <c r="P30" s="9"/>
    </row>
    <row r="31" spans="3:16" ht="18.75" customHeight="1" x14ac:dyDescent="0.3">
      <c r="C31" s="4"/>
      <c r="D31" s="11"/>
      <c r="F31" s="9"/>
      <c r="H31" s="4"/>
      <c r="I31" s="11"/>
      <c r="K31" s="9"/>
      <c r="M31" s="4"/>
      <c r="N31" s="5"/>
      <c r="P31" s="9"/>
    </row>
    <row r="32" spans="3:16" ht="18.75" customHeight="1" x14ac:dyDescent="0.3">
      <c r="C32" s="4"/>
      <c r="D32" s="11"/>
      <c r="F32" s="9"/>
      <c r="H32" s="4"/>
      <c r="I32" s="11"/>
      <c r="K32" s="9"/>
      <c r="M32" s="4"/>
      <c r="N32" s="5"/>
      <c r="P32" s="9"/>
    </row>
    <row r="33" spans="3:16" ht="18.75" customHeight="1" x14ac:dyDescent="0.3">
      <c r="C33" s="4"/>
      <c r="D33" s="11"/>
      <c r="F33" s="9"/>
      <c r="H33" s="4"/>
      <c r="I33" s="11"/>
      <c r="K33" s="9"/>
      <c r="M33" s="4"/>
      <c r="N33" s="5"/>
      <c r="P33" s="9"/>
    </row>
    <row r="34" spans="3:16" ht="18.75" customHeight="1" x14ac:dyDescent="0.3">
      <c r="C34" s="4"/>
      <c r="D34" s="11"/>
      <c r="F34" s="9"/>
      <c r="H34" s="4"/>
      <c r="I34" s="11"/>
      <c r="K34" s="9"/>
      <c r="M34" s="4"/>
      <c r="N34" s="5"/>
      <c r="P34" s="9"/>
    </row>
    <row r="35" spans="3:16" ht="18.75" customHeight="1" x14ac:dyDescent="0.3">
      <c r="C35" s="4"/>
      <c r="D35" s="11"/>
      <c r="F35" s="9"/>
      <c r="H35" s="4"/>
      <c r="I35" s="11"/>
      <c r="K35" s="9"/>
      <c r="M35" s="4"/>
      <c r="N35" s="5"/>
      <c r="P35" s="9"/>
    </row>
    <row r="36" spans="3:16" ht="18.75" customHeight="1" x14ac:dyDescent="0.3">
      <c r="C36" s="4"/>
      <c r="D36" s="11"/>
      <c r="F36" s="9"/>
      <c r="H36" s="4"/>
      <c r="I36" s="11"/>
      <c r="K36" s="9"/>
      <c r="M36" s="4"/>
      <c r="N36" s="5"/>
      <c r="P36" s="9"/>
    </row>
    <row r="37" spans="3:16" ht="18.75" customHeight="1" x14ac:dyDescent="0.3">
      <c r="C37" s="4"/>
      <c r="D37" s="11"/>
      <c r="F37" s="9"/>
      <c r="H37" s="4"/>
      <c r="I37" s="11"/>
      <c r="K37" s="9"/>
      <c r="M37" s="4"/>
      <c r="N37" s="5"/>
      <c r="P37" s="9"/>
    </row>
    <row r="38" spans="3:16" ht="18.75" customHeight="1" x14ac:dyDescent="0.3">
      <c r="C38" s="4"/>
      <c r="D38" s="11"/>
      <c r="F38" s="9"/>
      <c r="H38" s="4"/>
      <c r="I38" s="11"/>
      <c r="K38" s="9"/>
      <c r="M38" s="4"/>
      <c r="N38" s="5"/>
      <c r="P38" s="9"/>
    </row>
    <row r="39" spans="3:16" ht="18.75" customHeight="1" x14ac:dyDescent="0.3">
      <c r="C39" s="4"/>
      <c r="D39" s="11"/>
      <c r="F39" s="9"/>
      <c r="H39" s="4"/>
      <c r="I39" s="11"/>
      <c r="K39" s="9"/>
      <c r="M39" s="4"/>
      <c r="N39" s="5"/>
      <c r="P39" s="9"/>
    </row>
    <row r="40" spans="3:16" ht="18.75" customHeight="1" x14ac:dyDescent="0.3">
      <c r="C40" s="4"/>
      <c r="D40" s="11"/>
      <c r="F40" s="9"/>
      <c r="H40" s="4"/>
      <c r="I40" s="11"/>
      <c r="K40" s="9"/>
      <c r="M40" s="4"/>
      <c r="N40" s="5"/>
      <c r="P40" s="9"/>
    </row>
    <row r="41" spans="3:16" ht="18.75" customHeight="1" x14ac:dyDescent="0.3">
      <c r="C41" s="4"/>
      <c r="D41" s="11"/>
      <c r="F41" s="9"/>
      <c r="H41" s="4"/>
      <c r="I41" s="11"/>
      <c r="K41" s="9"/>
      <c r="M41" s="4"/>
      <c r="N41" s="5"/>
      <c r="P41" s="9"/>
    </row>
    <row r="42" spans="3:16" ht="18.75" customHeight="1" x14ac:dyDescent="0.3">
      <c r="C42" s="4"/>
      <c r="D42" s="11"/>
      <c r="F42" s="9"/>
      <c r="H42" s="4"/>
      <c r="I42" s="11"/>
      <c r="K42" s="9"/>
      <c r="M42" s="4"/>
      <c r="N42" s="5"/>
      <c r="P42" s="9"/>
    </row>
    <row r="43" spans="3:16" ht="18.75" customHeight="1" x14ac:dyDescent="0.3">
      <c r="C43" s="4"/>
      <c r="D43" s="11"/>
      <c r="F43" s="9"/>
      <c r="H43" s="4"/>
      <c r="I43" s="11"/>
      <c r="K43" s="9"/>
      <c r="M43" s="4"/>
      <c r="N43" s="5"/>
      <c r="P43" s="9"/>
    </row>
    <row r="44" spans="3:16" ht="18.75" customHeight="1" x14ac:dyDescent="0.3">
      <c r="C44" s="4"/>
      <c r="D44" s="11"/>
      <c r="F44" s="9"/>
      <c r="H44" s="4"/>
      <c r="I44" s="11"/>
      <c r="K44" s="9"/>
      <c r="M44" s="4"/>
      <c r="N44" s="5"/>
      <c r="P44" s="9"/>
    </row>
    <row r="45" spans="3:16" ht="18.75" customHeight="1" x14ac:dyDescent="0.3">
      <c r="C45" s="4"/>
      <c r="D45" s="11"/>
      <c r="F45" s="9"/>
      <c r="H45" s="4"/>
      <c r="I45" s="11"/>
      <c r="K45" s="9"/>
      <c r="M45" s="4"/>
      <c r="N45" s="5"/>
      <c r="P45" s="9"/>
    </row>
    <row r="46" spans="3:16" ht="18.75" customHeight="1" x14ac:dyDescent="0.3">
      <c r="C46" s="4"/>
      <c r="D46" s="11"/>
      <c r="F46" s="9"/>
      <c r="H46" s="4"/>
      <c r="I46" s="11"/>
      <c r="K46" s="9"/>
      <c r="M46" s="4"/>
      <c r="N46" s="5"/>
      <c r="P46" s="9"/>
    </row>
    <row r="47" spans="3:16" ht="18.75" customHeight="1" x14ac:dyDescent="0.3">
      <c r="C47" s="4"/>
      <c r="F47" s="9"/>
      <c r="H47" s="4"/>
      <c r="K47" s="9"/>
      <c r="M47" s="4"/>
      <c r="P47" s="9"/>
    </row>
    <row r="48" spans="3:16" s="2" customFormat="1" ht="18.75" customHeight="1" x14ac:dyDescent="0.3">
      <c r="C48" s="6" t="s">
        <v>11</v>
      </c>
      <c r="D48" s="7"/>
      <c r="E48" s="7"/>
      <c r="F48" s="10">
        <f>F6+F7-F28</f>
        <v>30549.929999999993</v>
      </c>
      <c r="H48" s="6" t="s">
        <v>11</v>
      </c>
      <c r="I48" s="7"/>
      <c r="J48" s="7"/>
      <c r="K48" s="10">
        <f>K6+K7-K28</f>
        <v>28869.19</v>
      </c>
      <c r="M48" s="6" t="s">
        <v>11</v>
      </c>
      <c r="N48" s="7"/>
      <c r="O48" s="7"/>
      <c r="P48" s="10">
        <f>F48+K48</f>
        <v>59419.119999999995</v>
      </c>
    </row>
    <row r="49" spans="3:5" ht="7.5" customHeight="1" x14ac:dyDescent="0.3"/>
    <row r="50" spans="3:5" ht="18.75" customHeight="1" x14ac:dyDescent="0.3">
      <c r="C50" s="1" t="s">
        <v>0</v>
      </c>
    </row>
    <row r="51" spans="3:5" ht="18.75" customHeight="1" x14ac:dyDescent="0.3">
      <c r="D51" s="2" t="s">
        <v>36</v>
      </c>
    </row>
    <row r="52" spans="3:5" ht="18.75" customHeight="1" x14ac:dyDescent="0.3">
      <c r="D52" s="2" t="s">
        <v>35</v>
      </c>
    </row>
    <row r="54" spans="3:5" ht="18.75" customHeight="1" x14ac:dyDescent="0.3">
      <c r="C54" s="2"/>
    </row>
    <row r="57" spans="3:5" ht="18.75" customHeight="1" x14ac:dyDescent="0.3">
      <c r="E57" s="23"/>
    </row>
  </sheetData>
  <mergeCells count="3">
    <mergeCell ref="C5:F5"/>
    <mergeCell ref="H5:K5"/>
    <mergeCell ref="M5:P5"/>
  </mergeCells>
  <pageMargins left="0.45" right="0.45" top="0.25" bottom="0.75" header="0.05" footer="0.3"/>
  <pageSetup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C4454-1FC6-4928-A816-2A2014F63E36}">
  <dimension ref="A1:D13"/>
  <sheetViews>
    <sheetView workbookViewId="0">
      <selection activeCell="E14" sqref="E14"/>
    </sheetView>
  </sheetViews>
  <sheetFormatPr defaultRowHeight="14.4" x14ac:dyDescent="0.3"/>
  <cols>
    <col min="1" max="1" width="31.6640625" style="32" bestFit="1" customWidth="1"/>
    <col min="2" max="2" width="73.88671875" customWidth="1"/>
    <col min="3" max="3" width="13.44140625" bestFit="1" customWidth="1"/>
    <col min="4" max="4" width="11.88671875" bestFit="1" customWidth="1"/>
  </cols>
  <sheetData>
    <row r="1" spans="1:4" x14ac:dyDescent="0.3">
      <c r="A1" s="32" t="s">
        <v>39</v>
      </c>
      <c r="C1" t="s">
        <v>43</v>
      </c>
    </row>
    <row r="2" spans="1:4" x14ac:dyDescent="0.3">
      <c r="A2" s="32" t="s">
        <v>56</v>
      </c>
      <c r="C2" s="25">
        <v>27620.85</v>
      </c>
    </row>
    <row r="3" spans="1:4" x14ac:dyDescent="0.3">
      <c r="A3" s="32" t="s">
        <v>42</v>
      </c>
      <c r="C3" s="25">
        <v>3040</v>
      </c>
    </row>
    <row r="4" spans="1:4" x14ac:dyDescent="0.3">
      <c r="A4" s="32" t="s">
        <v>41</v>
      </c>
      <c r="C4" s="25">
        <v>-110.92</v>
      </c>
    </row>
    <row r="5" spans="1:4" x14ac:dyDescent="0.3">
      <c r="A5" s="32" t="s">
        <v>45</v>
      </c>
      <c r="C5" s="25">
        <v>30549.93</v>
      </c>
    </row>
    <row r="7" spans="1:4" x14ac:dyDescent="0.3">
      <c r="A7" s="35" t="s">
        <v>40</v>
      </c>
      <c r="B7" s="34" t="s">
        <v>39</v>
      </c>
      <c r="C7" s="34" t="s">
        <v>38</v>
      </c>
      <c r="D7" s="34" t="s">
        <v>37</v>
      </c>
    </row>
    <row r="8" spans="1:4" x14ac:dyDescent="0.3">
      <c r="A8" s="33">
        <v>46266</v>
      </c>
      <c r="B8" t="s">
        <v>56</v>
      </c>
      <c r="C8" s="25"/>
      <c r="D8" s="25">
        <v>27620.85</v>
      </c>
    </row>
    <row r="9" spans="1:4" x14ac:dyDescent="0.3">
      <c r="A9" s="33">
        <v>46269</v>
      </c>
      <c r="B9" t="s">
        <v>55</v>
      </c>
      <c r="C9" s="25">
        <v>-23.79</v>
      </c>
      <c r="D9" s="25">
        <v>27597.06</v>
      </c>
    </row>
    <row r="10" spans="1:4" x14ac:dyDescent="0.3">
      <c r="A10" s="33">
        <v>46274</v>
      </c>
      <c r="B10" t="s">
        <v>54</v>
      </c>
      <c r="C10" s="25">
        <v>1000</v>
      </c>
      <c r="D10" s="25">
        <v>28597.06</v>
      </c>
    </row>
    <row r="11" spans="1:4" x14ac:dyDescent="0.3">
      <c r="A11" s="33">
        <v>46281</v>
      </c>
      <c r="B11" t="s">
        <v>53</v>
      </c>
      <c r="C11" s="25">
        <v>-87.13</v>
      </c>
      <c r="D11" s="25">
        <v>28509.93</v>
      </c>
    </row>
    <row r="12" spans="1:4" x14ac:dyDescent="0.3">
      <c r="A12" s="33">
        <v>46288</v>
      </c>
      <c r="B12" t="s">
        <v>52</v>
      </c>
      <c r="C12" s="25">
        <v>40</v>
      </c>
      <c r="D12" s="25">
        <v>28549.93</v>
      </c>
    </row>
    <row r="13" spans="1:4" x14ac:dyDescent="0.3">
      <c r="A13" s="33">
        <v>46295</v>
      </c>
      <c r="B13" t="s">
        <v>51</v>
      </c>
      <c r="C13" s="25">
        <v>2000</v>
      </c>
      <c r="D13" s="25">
        <v>30549.93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71277-027B-42B7-A082-B42EFF411F20}">
  <dimension ref="A1:C3"/>
  <sheetViews>
    <sheetView workbookViewId="0">
      <selection activeCell="L5" sqref="L5"/>
    </sheetView>
  </sheetViews>
  <sheetFormatPr defaultRowHeight="14.4" x14ac:dyDescent="0.3"/>
  <cols>
    <col min="1" max="1" width="34.5546875" customWidth="1"/>
  </cols>
  <sheetData>
    <row r="1" spans="1:3" x14ac:dyDescent="0.3">
      <c r="A1" t="s">
        <v>44</v>
      </c>
    </row>
    <row r="3" spans="1:3" x14ac:dyDescent="0.3">
      <c r="A3" t="s">
        <v>45</v>
      </c>
      <c r="C3" s="24">
        <v>28869.19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2021</vt:lpstr>
      <vt:lpstr>SEP 2026</vt:lpstr>
      <vt:lpstr>Operating Account Details</vt:lpstr>
      <vt:lpstr>Restricted Account Details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Mbaneme, Chuba Francis</dc:creator>
  <cp:lastModifiedBy>Onochie Obi</cp:lastModifiedBy>
  <cp:lastPrinted>2026-03-08T23:01:26Z</cp:lastPrinted>
  <dcterms:created xsi:type="dcterms:W3CDTF">2020-01-25T16:17:39Z</dcterms:created>
  <dcterms:modified xsi:type="dcterms:W3CDTF">2026-10-11T15:10:23Z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